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Darbas\Vaido_darbo\Antakalnis\Ataskaitos\Pirkimu_vertinimas\2025\"/>
    </mc:Choice>
  </mc:AlternateContent>
  <xr:revisionPtr revIDLastSave="0" documentId="13_ncr:1_{A6827B0A-93E2-485A-8997-27A5B97E6FE1}" xr6:coauthVersionLast="47" xr6:coauthVersionMax="47" xr10:uidLastSave="{00000000-0000-0000-0000-000000000000}"/>
  <bookViews>
    <workbookView xWindow="-120" yWindow="-120" windowWidth="29040" windowHeight="15720" xr2:uid="{00000000-000D-0000-FFFF-FFFF00000000}"/>
  </bookViews>
  <sheets>
    <sheet name="Sheet1" sheetId="1" r:id="rId1"/>
    <sheet name="Bendra I ketv." sheetId="9" r:id="rId2"/>
    <sheet name="Bendra II ketv." sheetId="10" r:id="rId3"/>
    <sheet name="Bendra III ketv." sheetId="11" r:id="rId4"/>
    <sheet name="Bendra IV ketv." sheetId="12" r:id="rId5"/>
  </sheets>
  <definedNames>
    <definedName name="_xlnm._FilterDatabase" localSheetId="1" hidden="1">'Bendra I ketv.'!$B$1:$K$105</definedName>
    <definedName name="_xlnm._FilterDatabase" localSheetId="2" hidden="1">'Bendra II ketv.'!$B$1:$L$111</definedName>
    <definedName name="_xlnm._FilterDatabase" localSheetId="3" hidden="1">'Bendra III ketv.'!$B$1:$K$224</definedName>
    <definedName name="_xlnm._FilterDatabase" localSheetId="4" hidden="1">'Bendra IV ketv.'!$B$1:$K$318</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226" i="12" l="1"/>
  <c r="E4" i="1"/>
  <c r="E5" i="1"/>
  <c r="F5" i="1" l="1"/>
  <c r="G5" i="1"/>
  <c r="G4" i="1"/>
  <c r="F4" i="1"/>
  <c r="F150" i="12"/>
  <c r="G328" i="12"/>
  <c r="F328" i="12"/>
  <c r="G226" i="12"/>
  <c r="G150" i="12"/>
  <c r="F147" i="12"/>
  <c r="G147" i="12"/>
  <c r="G211" i="11"/>
  <c r="F211" i="11"/>
  <c r="G166" i="11"/>
  <c r="F166" i="11"/>
  <c r="G92" i="11"/>
  <c r="F92" i="11"/>
  <c r="G88" i="11"/>
  <c r="F88" i="11"/>
  <c r="F112" i="10" l="1"/>
  <c r="G112" i="10"/>
  <c r="F90" i="10"/>
  <c r="G90" i="10"/>
  <c r="G85" i="9"/>
  <c r="F85" i="9"/>
  <c r="F98" i="9"/>
  <c r="G98" i="9"/>
</calcChain>
</file>

<file path=xl/sharedStrings.xml><?xml version="1.0" encoding="utf-8"?>
<sst xmlns="http://schemas.openxmlformats.org/spreadsheetml/2006/main" count="4206" uniqueCount="2174">
  <si>
    <t xml:space="preserve">Simbolis </t>
  </si>
  <si>
    <t xml:space="preserve">Rodiklis </t>
  </si>
  <si>
    <t xml:space="preserve">Aprašymas </t>
  </si>
  <si>
    <t xml:space="preserve">Apskaičiavimas ir duomenų šaltiniai </t>
  </si>
  <si>
    <t>Rezultatas</t>
  </si>
  <si>
    <t>Bendra viešiesiems pirkimams išleidžiama suma, Eur</t>
  </si>
  <si>
    <t>S</t>
  </si>
  <si>
    <t>Rodiklis parodo viešųjų pirkimų būdu sudaromų sutarčių vertę.</t>
  </si>
  <si>
    <t>Rodiklis apskaičiuojamas pagal pirkimų vykdytojų pateiktose pirkimų procedūrų, pirkimų metinėse ir per CPO vykdytų pirkimų ataskaitose nurodytą įvykusių pirkimų sutarčių vertę.</t>
  </si>
  <si>
    <t>NP</t>
  </si>
  <si>
    <t>Bendras viešųjų pirkimų skaičius</t>
  </si>
  <si>
    <t>Rodiklis parodo įvykusių viešųjų pirkimų skaičių.</t>
  </si>
  <si>
    <t>Rodiklis apskaičiuojamas pagal pirkimų vykdytojų pateiktose pirkimų procedūrų, pirkimų metinėse ir per CPO vykdytų pirkimų ataskaitose nurodytą įvykusių pirkimų skaičių.</t>
  </si>
  <si>
    <t>Centralizuotų pirkimų skaičiaus / vertės dalis nuo visų pirkimų skaičiaus / vertės, proc.</t>
  </si>
  <si>
    <t>RNP_C</t>
  </si>
  <si>
    <t>Rodiklis parodo, kokią pirkimų (tarptautinių ir supaprastintų) dalį užima centralizuoti pirkimai (pagal vertę ir pagal skaičių).</t>
  </si>
  <si>
    <t>Rodiklis apskaičiuojamas kaip centralizuotai vykdytų pirkimų santykis su visais įvykusiais pirkimais (pagal vertę ir skaičių) pagal pirkimų procedūrų ir per CPO vykdytų pirkimų ataskaitų duomenis.</t>
  </si>
  <si>
    <t>RNP_K</t>
  </si>
  <si>
    <t>Rodiklis parodo pirkimų vykdytojų dialogo su rinkos dalyviais dažnį. Rinkos konsultacijos leidžia pirkimų vykdytojams tinkamai pasirengti pirkimui, o potencialiems tiekėjams geriau suprasti pirkimų vykdytojų poreikius, parengti konkurencingus, kriterijus atitinkančius pasiūlymus.</t>
  </si>
  <si>
    <t>Viešųjų pirkimų apimtis, efektyvumas ir konkurencinė viešųjų pirkimų aplinka</t>
  </si>
  <si>
    <t>C_OS</t>
  </si>
  <si>
    <t>Atliktų rinkos konsultacijų skaičiaus dalis nuo bendro įvykusių pirkimų skaičiaus, proc.</t>
  </si>
  <si>
    <t>Pirkimų iš „vieno tiekėjo“ skaičiaus dalis, proc.</t>
  </si>
  <si>
    <t>Supaprastinti pirkimai</t>
  </si>
  <si>
    <t>Mažos vertės pirkimai</t>
  </si>
  <si>
    <t>Rodiklis apskaičiuojamas kaip CVP IS paskelbtų arba kitais įrodymais pagrįstų* rinkos konsultacijų skaičiaus ir bendro įvykusių pirkimų skaičiaus santykis pagal pirkimų vykdytojų paskelbtų rinkos konsultacijų skaičių bei pirkimų procedūrų ir per CPO vykdytų pirkimų ataskaitose nurodytą įvykusių pirkimų skaičių.</t>
  </si>
  <si>
    <t>*savanoriškai buvo skelbti techninių specifikacijų ir konkurso sąlygų projektai, dėl kurių tiekėjai galėjo teikti pastabas ir pasiūlymus</t>
  </si>
  <si>
    <t>Visi pirkimai</t>
  </si>
  <si>
    <t>Tarptautiniai, supaprastinti ir CPO pirkimai (be Mažos vertės pirkimų)</t>
  </si>
  <si>
    <t>Tarptautiniai pirkimai (įskaitant CPO)</t>
  </si>
  <si>
    <t>Eil. Nr.</t>
  </si>
  <si>
    <t>Pirkimo pavadinimas</t>
  </si>
  <si>
    <t>Pirkimo būdas; Nr.</t>
  </si>
  <si>
    <t>BVPŽ kodai</t>
  </si>
  <si>
    <t>Bendra pirkimo vertė Eur be PVM</t>
  </si>
  <si>
    <t>Bendra pirkimo vertė Eur su PVM</t>
  </si>
  <si>
    <t>Sutarties/ sąskaitos sudarymo data</t>
  </si>
  <si>
    <t xml:space="preserve">Tiekėjo pavadinimas* </t>
  </si>
  <si>
    <t>Sutarties Nr. / trukmė      (be apmo-kėjimo)</t>
  </si>
  <si>
    <t>Kita informacija (vykdytas elektroninis pirkimas, pagal VPĮ 23 straipsnio nuostatas ir kt.)</t>
  </si>
  <si>
    <t>Apklausa</t>
  </si>
  <si>
    <t>33600000-6</t>
  </si>
  <si>
    <t>UAB "Limedika"</t>
  </si>
  <si>
    <t>33100000-1</t>
  </si>
  <si>
    <t>UAB "Entafarma"</t>
  </si>
  <si>
    <t>Viso:</t>
  </si>
  <si>
    <t>-</t>
  </si>
  <si>
    <t>30200000-1</t>
  </si>
  <si>
    <t>UAB In My Case</t>
  </si>
  <si>
    <t>Tarptautiniai, supaprastinti (be Mažos vertės pirkimų)</t>
  </si>
  <si>
    <t>80500000-9</t>
  </si>
  <si>
    <t>30100000-0</t>
  </si>
  <si>
    <t>39100000-3</t>
  </si>
  <si>
    <t>Lietuvos sveikatos mokslų universitetas</t>
  </si>
  <si>
    <t>44500000-5</t>
  </si>
  <si>
    <t>UAB Kesko Senukai Lithuania</t>
  </si>
  <si>
    <t>72200000-7</t>
  </si>
  <si>
    <t>44100000-1</t>
  </si>
  <si>
    <t>33190000-8</t>
  </si>
  <si>
    <t>UAB Varlė</t>
  </si>
  <si>
    <t>Vilniaus universitetas</t>
  </si>
  <si>
    <t>UAB Morning LT</t>
  </si>
  <si>
    <t>66500000-5</t>
  </si>
  <si>
    <t>15800000-6</t>
  </si>
  <si>
    <t>UAB Formedics</t>
  </si>
  <si>
    <t>39200000-4</t>
  </si>
  <si>
    <t>UAB Rimi Lietuva</t>
  </si>
  <si>
    <t>38400000-9</t>
  </si>
  <si>
    <t>UAB SP Industries</t>
  </si>
  <si>
    <t>39700000-9</t>
  </si>
  <si>
    <t>50800000-3</t>
  </si>
  <si>
    <t>UAB "Liukrena"</t>
  </si>
  <si>
    <t>UAB "Tamro"</t>
  </si>
  <si>
    <t>19500000-1</t>
  </si>
  <si>
    <t>Įvairūs maisto produktai pagal poreikį</t>
  </si>
  <si>
    <t>33700000-7</t>
  </si>
  <si>
    <t>ADB Gjensidige</t>
  </si>
  <si>
    <t>UAB "Barameda"</t>
  </si>
  <si>
    <t>66100000-1</t>
  </si>
  <si>
    <t>AB SEB bankas</t>
  </si>
  <si>
    <t>79400000-8</t>
  </si>
  <si>
    <t>14200000-3</t>
  </si>
  <si>
    <t>39800000-0</t>
  </si>
  <si>
    <t>Kombinuotieji testai</t>
  </si>
  <si>
    <t>UAB Diagnostinės sistemos</t>
  </si>
  <si>
    <t>DS0135517 /2025</t>
  </si>
  <si>
    <t>Žodžiu BV16-3/25, 55820-1</t>
  </si>
  <si>
    <t>Pertvaros</t>
  </si>
  <si>
    <t>UAB Brasta Glass</t>
  </si>
  <si>
    <t>Žodžiu BV16-5/25, 55921-1</t>
  </si>
  <si>
    <t>Fizikinių veiksnių tyrimai (triukšmo tyrimas)</t>
  </si>
  <si>
    <t>90700000-4</t>
  </si>
  <si>
    <t>NVSP laboratorija</t>
  </si>
  <si>
    <t>VAN-NL 3222</t>
  </si>
  <si>
    <t>Žodžiu BV16-14/25, 70799-1</t>
  </si>
  <si>
    <t xml:space="preserve">Kabelių tvirtinimo dirželiai </t>
  </si>
  <si>
    <t>UAB Lemona</t>
  </si>
  <si>
    <t>LKE 0538180</t>
  </si>
  <si>
    <t>Žodžiu BV16-15/25, 55870-1</t>
  </si>
  <si>
    <t>Sieninės konsolės iškvietimo valdymo sistemos diagnostika ir remontas</t>
  </si>
  <si>
    <t>UAB Medical technologies LBI</t>
  </si>
  <si>
    <t>Žodžiu BV16-9/24, 55943-1</t>
  </si>
  <si>
    <t>LMD Plokštė baldų gamybai</t>
  </si>
  <si>
    <t>UAB Finų medis</t>
  </si>
  <si>
    <t>Žodžiu BV16-12/25, 55921-2</t>
  </si>
  <si>
    <t>LT vėliavos 4 vnt.</t>
  </si>
  <si>
    <t>35821000-5</t>
  </si>
  <si>
    <t>AB Lietuvos paštas</t>
  </si>
  <si>
    <t>LAA202500009850</t>
  </si>
  <si>
    <t>Žodžiu BV16-16/25, 71072-1</t>
  </si>
  <si>
    <t>Elektros energijos kompensacija (už trečio asmens suvartotą el.energiją)</t>
  </si>
  <si>
    <t>09300000-2</t>
  </si>
  <si>
    <t>UAB Vilniaus apšvietimas</t>
  </si>
  <si>
    <t>GAT14287</t>
  </si>
  <si>
    <t>Žodžiu BV16-22/25, 54849-1</t>
  </si>
  <si>
    <t xml:space="preserve">UAB Rimi Lietuva </t>
  </si>
  <si>
    <t>LT-2025-2877</t>
  </si>
  <si>
    <t>Žodžiu BV16-20/25, 55858-1</t>
  </si>
  <si>
    <t>TP-LINK TL-SG1048 48-Port Gigabit</t>
  </si>
  <si>
    <t>32400000-7</t>
  </si>
  <si>
    <t>UAB SKYTECH.LT</t>
  </si>
  <si>
    <t>S11 Nr.159346</t>
  </si>
  <si>
    <t>Žodžiu BV16-2/25, 55893-1</t>
  </si>
  <si>
    <t>Baldinė furnitūra</t>
  </si>
  <si>
    <t>UAB Darval</t>
  </si>
  <si>
    <t>DCP 0059721</t>
  </si>
  <si>
    <t>Žodžiu BV16-19/25, 55910-1</t>
  </si>
  <si>
    <t>DFV 0151312</t>
  </si>
  <si>
    <t>Konsultavimo paslaugos (techninių specifikacijų rengimas)</t>
  </si>
  <si>
    <t>Andrius Malvicas</t>
  </si>
  <si>
    <t>Žodžiu BV16-7/25, 55970-1</t>
  </si>
  <si>
    <t>Privalomi pirmosios medicinos pagalbos mokymai</t>
  </si>
  <si>
    <t>UAB Militra</t>
  </si>
  <si>
    <t>MI 24 5519</t>
  </si>
  <si>
    <t>Žodžiu BV16-6/25, 55816-3 Pirkimas metų eigoje</t>
  </si>
  <si>
    <t>Stalo indai</t>
  </si>
  <si>
    <t>UAB Arkietė</t>
  </si>
  <si>
    <t>ZAN - 1056934</t>
  </si>
  <si>
    <t>Žodžiu BV16-1/25, 55911-1</t>
  </si>
  <si>
    <t>Avarinis seifų atrakinimas ir raktų gaminimas</t>
  </si>
  <si>
    <t>UAB Vitemus</t>
  </si>
  <si>
    <t>VIT 1026369</t>
  </si>
  <si>
    <t>Žodžiu BV16-35/25, 55943-2</t>
  </si>
  <si>
    <t>Šepetys vandens surinkimui baseine</t>
  </si>
  <si>
    <t>UAB Pigu</t>
  </si>
  <si>
    <t>Žodžiu BV16-37/25, 55911-2</t>
  </si>
  <si>
    <t>Vienkartinės 500ml stiklinės 1000vnt.</t>
  </si>
  <si>
    <t>UAB Ambertonas</t>
  </si>
  <si>
    <t>AMB 6507401</t>
  </si>
  <si>
    <t>Žodžiu BV16-38/25, 55911-3</t>
  </si>
  <si>
    <t>Nitinolinės kilpos krepšeliai akmenų pašalinimui</t>
  </si>
  <si>
    <t>UAB Septeka</t>
  </si>
  <si>
    <t>SPT9973</t>
  </si>
  <si>
    <t>Žodžiu BV16-4/25, 55820-2</t>
  </si>
  <si>
    <t>Laikiklis Tualet. Pop.Marh-th</t>
  </si>
  <si>
    <t>AB Vilniaus Lytagra</t>
  </si>
  <si>
    <t>VLN-V04-001263</t>
  </si>
  <si>
    <t>Žodžiu BV16-42/25, 55895-1</t>
  </si>
  <si>
    <t>Tiapridas 100mg tab. ,6400 tab.</t>
  </si>
  <si>
    <t>CPO332257</t>
  </si>
  <si>
    <t>S2-11/25, 2026-01-26</t>
  </si>
  <si>
    <r>
      <t xml:space="preserve">Elektroninis </t>
    </r>
    <r>
      <rPr>
        <sz val="11"/>
        <color indexed="17"/>
        <rFont val="Times New Roman"/>
        <family val="1"/>
        <charset val="186"/>
      </rPr>
      <t>Žalias pirkimas</t>
    </r>
    <r>
      <rPr>
        <sz val="11"/>
        <rFont val="Times New Roman"/>
        <family val="1"/>
        <charset val="186"/>
      </rPr>
      <t xml:space="preserve"> BV16-26/25, 55674-1</t>
    </r>
  </si>
  <si>
    <t>Kursai tema „Naujagimių gaivinimas“</t>
  </si>
  <si>
    <t>Žodžiu BV16-13/25, 55816-4</t>
  </si>
  <si>
    <t>Kursai tema „Gimdos kaklelio patologija“</t>
  </si>
  <si>
    <t>Žodžiu BV16-46/25, 55816-7</t>
  </si>
  <si>
    <t xml:space="preserve">Baseino termometras </t>
  </si>
  <si>
    <t>UAB Makveža</t>
  </si>
  <si>
    <t>Žodžiu BV16-43/25, 55905-1</t>
  </si>
  <si>
    <t>Mokymai tema „Vadovavimo psichologija. Emocinio intelekto reikšmė efektyviam vadovavimui“</t>
  </si>
  <si>
    <t>UAB Noriu darbo</t>
  </si>
  <si>
    <t>NOR 0007686</t>
  </si>
  <si>
    <t>Žodžiu BV16-50/25, 55816-9</t>
  </si>
  <si>
    <t>Raktų gamyba</t>
  </si>
  <si>
    <t>S.Nasolio įmonė GUTA</t>
  </si>
  <si>
    <t>GU 2212</t>
  </si>
  <si>
    <t>Žodžiu BV16-44/25, 55925-1</t>
  </si>
  <si>
    <t>LT-2025-8586</t>
  </si>
  <si>
    <t>Geriamas vanduo su vienkartiniais indais</t>
  </si>
  <si>
    <t>41100000-0</t>
  </si>
  <si>
    <t>UAB Gelsva</t>
  </si>
  <si>
    <t>S1-47/25, 2027-03-31</t>
  </si>
  <si>
    <r>
      <t xml:space="preserve">Raštu </t>
    </r>
    <r>
      <rPr>
        <sz val="11"/>
        <color indexed="17"/>
        <rFont val="Times New Roman"/>
        <family val="1"/>
        <charset val="186"/>
      </rPr>
      <t>Žalias pirkimas</t>
    </r>
    <r>
      <rPr>
        <sz val="11"/>
        <color indexed="8"/>
        <rFont val="Times New Roman"/>
        <family val="1"/>
        <charset val="186"/>
      </rPr>
      <t xml:space="preserve"> CVP IS Neskelbiama BV16-17/25, 55916-1</t>
    </r>
  </si>
  <si>
    <t>Lazerinė magnetinės terapijos prietaisas</t>
  </si>
  <si>
    <t>MT UAB Lazerinės technologijos centras</t>
  </si>
  <si>
    <t>S1-48/25, 2025-05-29</t>
  </si>
  <si>
    <r>
      <t xml:space="preserve">Raštu </t>
    </r>
    <r>
      <rPr>
        <sz val="11"/>
        <color indexed="17"/>
        <rFont val="Times New Roman"/>
        <family val="1"/>
        <charset val="186"/>
      </rPr>
      <t>Žalias pirkimas</t>
    </r>
    <r>
      <rPr>
        <sz val="11"/>
        <color indexed="8"/>
        <rFont val="Times New Roman"/>
        <family val="1"/>
        <charset val="186"/>
      </rPr>
      <t xml:space="preserve"> Neskelbiama BV16-27/25, 71438</t>
    </r>
  </si>
  <si>
    <t>Kasdienės bankininkystės paslaugos (12 mėn.)</t>
  </si>
  <si>
    <t>S2-13/25, 2026-01-30</t>
  </si>
  <si>
    <r>
      <t xml:space="preserve">Raštu </t>
    </r>
    <r>
      <rPr>
        <sz val="11"/>
        <color indexed="17"/>
        <rFont val="Times New Roman"/>
        <family val="1"/>
        <charset val="186"/>
      </rPr>
      <t>Žalias pirkimas</t>
    </r>
    <r>
      <rPr>
        <sz val="11"/>
        <color indexed="8"/>
        <rFont val="Times New Roman"/>
        <family val="1"/>
        <charset val="186"/>
      </rPr>
      <t xml:space="preserve"> CVP IS Neskelbiama BV16-11/25, 70484-1</t>
    </r>
  </si>
  <si>
    <t>Banko paslaugos dėl darbo santykių (36 mėn.)</t>
  </si>
  <si>
    <t>AB Swedbank</t>
  </si>
  <si>
    <t>S2-15/25, 2028-01-30</t>
  </si>
  <si>
    <r>
      <t xml:space="preserve">Raštu </t>
    </r>
    <r>
      <rPr>
        <sz val="11"/>
        <color indexed="17"/>
        <rFont val="Times New Roman"/>
        <family val="1"/>
        <charset val="186"/>
      </rPr>
      <t>Žalias pirkimas</t>
    </r>
    <r>
      <rPr>
        <sz val="11"/>
        <color indexed="8"/>
        <rFont val="Times New Roman"/>
        <family val="1"/>
        <charset val="186"/>
      </rPr>
      <t xml:space="preserve"> CVP IS Neskelbiama BV16-10/25, 70484-2</t>
    </r>
  </si>
  <si>
    <t>KURS250100213</t>
  </si>
  <si>
    <t>Žodžiu BV16-54/25, 55817-1</t>
  </si>
  <si>
    <t>Sterilūs tvarsčiai</t>
  </si>
  <si>
    <t>CPO331594</t>
  </si>
  <si>
    <t>S2-16/25, 2026-02-04</t>
  </si>
  <si>
    <r>
      <t xml:space="preserve">Elektroninis </t>
    </r>
    <r>
      <rPr>
        <sz val="11"/>
        <color indexed="17"/>
        <rFont val="Times New Roman"/>
        <family val="1"/>
        <charset val="186"/>
      </rPr>
      <t>Žalias pirkimas</t>
    </r>
    <r>
      <rPr>
        <sz val="11"/>
        <rFont val="Times New Roman"/>
        <family val="1"/>
        <charset val="186"/>
      </rPr>
      <t xml:space="preserve"> BV16-18/25, 55680-1</t>
    </r>
  </si>
  <si>
    <t>Kraujospūdžio matavimo aparatai ir bekontakčiai termometrai</t>
  </si>
  <si>
    <t>CPO332412</t>
  </si>
  <si>
    <t>Elektroninis Žalias pirkimas BV16-24/25, 55675-6</t>
  </si>
  <si>
    <t>Sistema endoskopinėms procedūroms žarnyne</t>
  </si>
  <si>
    <t>FM-015705</t>
  </si>
  <si>
    <t>Žodžiu BV16-56/25, 55820-3</t>
  </si>
  <si>
    <t>KURS250100222</t>
  </si>
  <si>
    <t>Programatorius RFID</t>
  </si>
  <si>
    <t>35100000-5</t>
  </si>
  <si>
    <t>UAB Spikarė</t>
  </si>
  <si>
    <t>CKA 0047857</t>
  </si>
  <si>
    <t>Žodžiu BV16-40/25, 55901-1</t>
  </si>
  <si>
    <t>Skystis burnai skalauti</t>
  </si>
  <si>
    <t>UAB EazyMed</t>
  </si>
  <si>
    <t>IZI 17892</t>
  </si>
  <si>
    <t>Žodžiu BV16-55/25, 55895-2</t>
  </si>
  <si>
    <t>Santechnikos prekės</t>
  </si>
  <si>
    <t>44400000-4</t>
  </si>
  <si>
    <t>UAB Rumsavita</t>
  </si>
  <si>
    <t>RUM 0097464</t>
  </si>
  <si>
    <t>Žodžiu BV16-59/25, 55924-2</t>
  </si>
  <si>
    <t>PVC danga, klijai, gruntas, suvirinimo siūlas</t>
  </si>
  <si>
    <t>UAB Agrinda</t>
  </si>
  <si>
    <t>AGR2046</t>
  </si>
  <si>
    <t>Žodžiu BV16-45/25, 55921-3</t>
  </si>
  <si>
    <t>Minkšto litavimo lydmetalis</t>
  </si>
  <si>
    <t>44300000-3</t>
  </si>
  <si>
    <t>UAB DEPO DIY LT</t>
  </si>
  <si>
    <t>UKM 106361</t>
  </si>
  <si>
    <t>Žodžiu BV16-68/25, 55923-1</t>
  </si>
  <si>
    <t>Balta techninė druska</t>
  </si>
  <si>
    <t>UAB Keluva</t>
  </si>
  <si>
    <t>KEL PAR060745</t>
  </si>
  <si>
    <t>Žodžiu BV16-71/25, 55851-1</t>
  </si>
  <si>
    <t>DC variklio greičio valdiklis</t>
  </si>
  <si>
    <t>31100000-7</t>
  </si>
  <si>
    <t>LKE 0554316</t>
  </si>
  <si>
    <t>Žodžiu BV16-48/25, 55884-1</t>
  </si>
  <si>
    <t>Šaldytuvas BEKO</t>
  </si>
  <si>
    <t>SSA002497399</t>
  </si>
  <si>
    <t>Žodžiu BV16-70/25, 55914-1</t>
  </si>
  <si>
    <t>Universali paviršių valymo priemonė Cif</t>
  </si>
  <si>
    <t>UAB Manjana</t>
  </si>
  <si>
    <t>VPR-00054571</t>
  </si>
  <si>
    <t>Žodžiu BV16-67/25, 55915-2</t>
  </si>
  <si>
    <t>Laktacijos masažuoklis</t>
  </si>
  <si>
    <t>UAB Mamafarma</t>
  </si>
  <si>
    <t>Žodžiu BV16-69/25, 55820-6</t>
  </si>
  <si>
    <t>Sieninis kvarcinis laikrodis</t>
  </si>
  <si>
    <t>GEV 2503595</t>
  </si>
  <si>
    <t>Žodžiu BV16-47/25, 55911-4</t>
  </si>
  <si>
    <t>Paviršinio hepatito B  antigeno vakcina suaugusiems ir vaikams nuo 16 m. 80 dozių</t>
  </si>
  <si>
    <t>CPO334097</t>
  </si>
  <si>
    <t>S2-18/25, 2026-02-17</t>
  </si>
  <si>
    <r>
      <t xml:space="preserve">Elektroninis </t>
    </r>
    <r>
      <rPr>
        <sz val="11"/>
        <color indexed="17"/>
        <rFont val="Times New Roman"/>
        <family val="1"/>
        <charset val="186"/>
      </rPr>
      <t>Žalias pirkimas</t>
    </r>
    <r>
      <rPr>
        <sz val="11"/>
        <rFont val="Times New Roman"/>
        <family val="1"/>
        <charset val="186"/>
      </rPr>
      <t xml:space="preserve"> BV16-53/25, 55674-2</t>
    </r>
  </si>
  <si>
    <t>Dvipusės aliuminio kopėčios</t>
  </si>
  <si>
    <t>VARTL 0392900</t>
  </si>
  <si>
    <t>Žodžiu BV16-63/25, 55924-3</t>
  </si>
  <si>
    <t>Metalinis kalamas kaištis gipso kartonui</t>
  </si>
  <si>
    <t xml:space="preserve">UAB Makveža </t>
  </si>
  <si>
    <t>MKP3120006710</t>
  </si>
  <si>
    <t>Žodžiu BV16-72/25, 55925-2</t>
  </si>
  <si>
    <t>Monitorius Philips Curved</t>
  </si>
  <si>
    <t>VARTL 0393592</t>
  </si>
  <si>
    <t>Žodžiu BV16-65/25, 55883-1</t>
  </si>
  <si>
    <t>Diktofonas</t>
  </si>
  <si>
    <t>32300000-6</t>
  </si>
  <si>
    <t>VARTL0395059</t>
  </si>
  <si>
    <t>Žodžiu BV16-64/25, 55892-1</t>
  </si>
  <si>
    <t>LT-2025-16035</t>
  </si>
  <si>
    <t xml:space="preserve">UAB MAXIMA LT </t>
  </si>
  <si>
    <t>MAX 533250000137</t>
  </si>
  <si>
    <t>Alkotesterio antgaliai vienkartiniai universalūs</t>
  </si>
  <si>
    <t>77K 4862</t>
  </si>
  <si>
    <t>Žodžiu BV16-80/25, 55870-2</t>
  </si>
  <si>
    <t>Bilietai pacientų srautų valdymo sistemos Q-Matic spausdintuvui</t>
  </si>
  <si>
    <t>UAB Hansab</t>
  </si>
  <si>
    <t>Vaistų informacinės sistemos paslaugos</t>
  </si>
  <si>
    <t>UAB Skaitos</t>
  </si>
  <si>
    <t>S1-106/25, 2026-04-27</t>
  </si>
  <si>
    <t>Raštu Žalias pirkimas CVP IS Neskelbiama BV16-51/25, 55962-2</t>
  </si>
  <si>
    <t>Microsoft Office licencijų nuoma 12 mėn.</t>
  </si>
  <si>
    <t>INM502 Nr.0239</t>
  </si>
  <si>
    <t>Žodžiu BV16-52/25, 55962-1</t>
  </si>
  <si>
    <t>Vakcina nuo pasiutligės suaugusiems 15 dozių</t>
  </si>
  <si>
    <t>CPO335317</t>
  </si>
  <si>
    <t>S2-20/25, 2028-02-27</t>
  </si>
  <si>
    <r>
      <t xml:space="preserve">Elektroninis </t>
    </r>
    <r>
      <rPr>
        <sz val="11"/>
        <color indexed="17"/>
        <rFont val="Times New Roman"/>
        <family val="1"/>
        <charset val="186"/>
      </rPr>
      <t>Žalias pirkimas</t>
    </r>
    <r>
      <rPr>
        <sz val="11"/>
        <rFont val="Times New Roman"/>
        <family val="1"/>
        <charset val="186"/>
      </rPr>
      <t xml:space="preserve"> BV16-</t>
    </r>
    <r>
      <rPr>
        <sz val="11"/>
        <color indexed="63"/>
        <rFont val="Times New Roman"/>
        <family val="1"/>
        <charset val="186"/>
      </rPr>
      <t>62/25,</t>
    </r>
    <r>
      <rPr>
        <sz val="11"/>
        <rFont val="Times New Roman"/>
        <family val="1"/>
        <charset val="186"/>
      </rPr>
      <t xml:space="preserve"> 55674-3</t>
    </r>
  </si>
  <si>
    <t>Vandens gryninimo sistema</t>
  </si>
  <si>
    <t>42912100-3</t>
  </si>
  <si>
    <t>UAB Biotecha</t>
  </si>
  <si>
    <t>S1-114/25, 2025-07-01</t>
  </si>
  <si>
    <r>
      <t xml:space="preserve">Raštu </t>
    </r>
    <r>
      <rPr>
        <sz val="11"/>
        <color rgb="FF388600"/>
        <rFont val="Times New Roman"/>
        <family val="1"/>
        <charset val="186"/>
      </rPr>
      <t>Žalias pirkimas</t>
    </r>
    <r>
      <rPr>
        <sz val="11"/>
        <rFont val="Times New Roman"/>
        <family val="1"/>
        <charset val="186"/>
      </rPr>
      <t xml:space="preserve"> CVP IS Neskelbiama BV16-57/25, 71724</t>
    </r>
  </si>
  <si>
    <t>Kvalifikacijos tobulinimo kursai tema „Pirmojo ir antrojo nėštumo trečdalio vaisiaus ultragarsinis tyrimas“</t>
  </si>
  <si>
    <t>KURS250100640</t>
  </si>
  <si>
    <t>Žodžiu BV16-75/25, 55816-10</t>
  </si>
  <si>
    <t>KURS250100641</t>
  </si>
  <si>
    <t>Žodžiu BV16-77/25, 55817-3</t>
  </si>
  <si>
    <t>Spintelė virštinkinė, balta su įranga be gesintuvo</t>
  </si>
  <si>
    <t>IĮ Merlinas</t>
  </si>
  <si>
    <t>MER26605</t>
  </si>
  <si>
    <t>Žodžiu BV16-60/25, 55924-1</t>
  </si>
  <si>
    <t>Tarnybinių automobilių remonto paslaugos</t>
  </si>
  <si>
    <t>50112000-3</t>
  </si>
  <si>
    <t>UAB Kemi Service</t>
  </si>
  <si>
    <t>S1-115/25, 2028-03-03</t>
  </si>
  <si>
    <r>
      <t xml:space="preserve">Raštu </t>
    </r>
    <r>
      <rPr>
        <sz val="11"/>
        <color rgb="FF388600"/>
        <rFont val="Times New Roman"/>
        <family val="1"/>
        <charset val="186"/>
      </rPr>
      <t>Žalias pirkimas</t>
    </r>
    <r>
      <rPr>
        <sz val="11"/>
        <rFont val="Times New Roman"/>
        <family val="1"/>
        <charset val="186"/>
      </rPr>
      <t xml:space="preserve"> CVP IS Neskelbiama BV16-39/25, 55782</t>
    </r>
  </si>
  <si>
    <t>Kabykla rūbų</t>
  </si>
  <si>
    <t>VLN-V04-001278</t>
  </si>
  <si>
    <t>Žodžiu BV16-79/25, 55910-2</t>
  </si>
  <si>
    <t>Dvigubas kabliukas rūbams</t>
  </si>
  <si>
    <t>VLN-V04-001279</t>
  </si>
  <si>
    <t>Žodžiu BV16-83/25, 55910-4</t>
  </si>
  <si>
    <t>Lyno suspaudiklis DIN 741 3mm</t>
  </si>
  <si>
    <t>31500000-1</t>
  </si>
  <si>
    <t>VLN-V03-020381</t>
  </si>
  <si>
    <t>Žodžiu BV16-85/25, 55888-1</t>
  </si>
  <si>
    <t>Kombinuoti antigeno testai</t>
  </si>
  <si>
    <t>UAB UAB Diagnostinės sistemos</t>
  </si>
  <si>
    <t>DS 0136435 / 2025</t>
  </si>
  <si>
    <t>Žodžiu BV16-91/25, 55820-7</t>
  </si>
  <si>
    <t>LT-2025-23077</t>
  </si>
  <si>
    <t>Žodžiu BV16-20/25, 55858-1 Pirkimas metų eigoje</t>
  </si>
  <si>
    <t>Automatinis krūtinės ląstos paspaudėjas</t>
  </si>
  <si>
    <t>UAB Valdmedika</t>
  </si>
  <si>
    <t>S1-143/25, 2025-07-16</t>
  </si>
  <si>
    <t>Raštu Žalias pirkimas CVP IS Neskelbiama BV16-86/25, 74527</t>
  </si>
  <si>
    <t>Higienos institutas</t>
  </si>
  <si>
    <t>HIG-00001243</t>
  </si>
  <si>
    <t>Žodžiu BV16-41/25, 55817-2  Pirkimas metų eigoje</t>
  </si>
  <si>
    <t>HIG-00001305</t>
  </si>
  <si>
    <t>Pirmosios medicinos pagalbos kursai darbuotojams</t>
  </si>
  <si>
    <t>MI 24 5694</t>
  </si>
  <si>
    <t>Žodžiu BV16-101/25, 55817-6</t>
  </si>
  <si>
    <t>Lipdukų spausdintuvai 3 vnt.</t>
  </si>
  <si>
    <t>INM503 0089</t>
  </si>
  <si>
    <t>Žodžiu BV16-97/25, 55883-2</t>
  </si>
  <si>
    <t>Sorbitol/Mannitol 20g./10g/1000ml praplovimo tirpalas 3000ml</t>
  </si>
  <si>
    <t>UAB B.Braun Medical</t>
  </si>
  <si>
    <t>BBM 110492</t>
  </si>
  <si>
    <t>Žodžiu BV16-103/25, 55821-1</t>
  </si>
  <si>
    <t>Keleivių vežimo lengvaisiais automobiliais paslaugos</t>
  </si>
  <si>
    <t>60100000-9</t>
  </si>
  <si>
    <t>UAB Dallis</t>
  </si>
  <si>
    <t>S1-150/25, 2027-05-22</t>
  </si>
  <si>
    <r>
      <t xml:space="preserve">Raštu </t>
    </r>
    <r>
      <rPr>
        <sz val="11"/>
        <color rgb="FF388600"/>
        <rFont val="Times New Roman"/>
        <family val="1"/>
        <charset val="186"/>
      </rPr>
      <t>Žalias pirkimas</t>
    </r>
    <r>
      <rPr>
        <sz val="11"/>
        <rFont val="Times New Roman"/>
        <family val="1"/>
        <charset val="186"/>
      </rPr>
      <t xml:space="preserve"> CVP IS Neskelbiama BV16-36/25, 55813-1</t>
    </r>
  </si>
  <si>
    <t>Nešiojamos kompiuterinės technikos  draudimas</t>
  </si>
  <si>
    <t>Žodžiu BV16-100/25, 55815-1</t>
  </si>
  <si>
    <t>Lengvojo automobilio priekabos SST-7132-09 OA130 draudimas</t>
  </si>
  <si>
    <t xml:space="preserve">AAS BTA Baltic Insurance Company </t>
  </si>
  <si>
    <t>BTALT0034169346</t>
  </si>
  <si>
    <t>Žodžiu BV16-99/25, 55815-2</t>
  </si>
  <si>
    <t>NAS Diskai- vietos padidinimui atsarginėms kopijoms</t>
  </si>
  <si>
    <t>INM503 0150</t>
  </si>
  <si>
    <t>Žodžiu BV16-106/25, 55883-4</t>
  </si>
  <si>
    <t>SSD Diskai remontui ir kompiuterių atnaujinimui</t>
  </si>
  <si>
    <t>INM503 0149</t>
  </si>
  <si>
    <t>Žodžiu BV16-107/25, 55883-5</t>
  </si>
  <si>
    <t>Monitorius Philips 1000 24E1N1100A 23.8: FullHD</t>
  </si>
  <si>
    <t>INM503 0155</t>
  </si>
  <si>
    <t>Žodžiu BV16-102/25, 55883-3</t>
  </si>
  <si>
    <t>Vaistiniai preparatai: Atrakurio bes. 10mg/ml inj. 2,5 ml  5000 amp., Amjodarone 200mg tab.3600 tab.</t>
  </si>
  <si>
    <t>CPO338949</t>
  </si>
  <si>
    <t>S2-27/25, 2025-12-24</t>
  </si>
  <si>
    <r>
      <t xml:space="preserve">Elektroninis </t>
    </r>
    <r>
      <rPr>
        <sz val="11"/>
        <color indexed="17"/>
        <rFont val="Times New Roman"/>
        <family val="1"/>
        <charset val="186"/>
      </rPr>
      <t>Žalias pirkimas</t>
    </r>
    <r>
      <rPr>
        <sz val="11"/>
        <rFont val="Times New Roman"/>
        <family val="1"/>
        <charset val="186"/>
      </rPr>
      <t xml:space="preserve"> BV16-96/25, 55674-4</t>
    </r>
  </si>
  <si>
    <t>S2-26/25, 2025-12-24</t>
  </si>
  <si>
    <t>Skysčių surinkimo maišai (SSM1)</t>
  </si>
  <si>
    <t>CPO337965</t>
  </si>
  <si>
    <t>S2-2825, 2026-03-24</t>
  </si>
  <si>
    <r>
      <t xml:space="preserve">Elektroninis </t>
    </r>
    <r>
      <rPr>
        <sz val="11"/>
        <color indexed="17"/>
        <rFont val="Times New Roman"/>
        <family val="1"/>
        <charset val="186"/>
      </rPr>
      <t>Žalias pirkimas</t>
    </r>
    <r>
      <rPr>
        <sz val="11"/>
        <rFont val="Times New Roman"/>
        <family val="1"/>
        <charset val="186"/>
      </rPr>
      <t xml:space="preserve"> BV16-87/25, 55675-7</t>
    </r>
  </si>
  <si>
    <t>Savitarnos mokėjimo terminalo nuomos ir įmokų surinkimo paslaugos</t>
  </si>
  <si>
    <t>79940000-5</t>
  </si>
  <si>
    <t xml:space="preserve">UAB Paysera LT Vienas tiekėjas </t>
  </si>
  <si>
    <t>S2-30/25, 2026-05-25</t>
  </si>
  <si>
    <r>
      <t xml:space="preserve">Raštu </t>
    </r>
    <r>
      <rPr>
        <sz val="11"/>
        <color rgb="FF388600"/>
        <rFont val="Times New Roman"/>
        <family val="1"/>
        <charset val="186"/>
      </rPr>
      <t>Žalias pirkimas</t>
    </r>
    <r>
      <rPr>
        <sz val="11"/>
        <rFont val="Times New Roman"/>
        <family val="1"/>
        <charset val="186"/>
      </rPr>
      <t xml:space="preserve"> CVP IS Neskelbiama BV16-93/25, 74277</t>
    </r>
  </si>
  <si>
    <t>Mokymai „Popierinių dokumentų skaitmeninimas nuo parengimo iki išsaugojimo: ...“</t>
  </si>
  <si>
    <t>UAB Vilniaus prekybos, pramonės ir amatų rūmai Vienas tiekėjas</t>
  </si>
  <si>
    <t>VFM023300</t>
  </si>
  <si>
    <t>Žodžiu BV16-105/25, 55816-11</t>
  </si>
  <si>
    <t>Siuvimo mašina 2 vnt., Suvimo mašinų adatos (5vnt.) 10 vnt., siūlai Aspo 120 500m 38 vnt.</t>
  </si>
  <si>
    <t>UAB Siuvimo stilius Ek.naudingiausias pasiūlymas</t>
  </si>
  <si>
    <t>SSP36397</t>
  </si>
  <si>
    <t>Žodžiu BV16-109/25, 55914-2</t>
  </si>
  <si>
    <t>Kraujospūdžio matavimo aparatai</t>
  </si>
  <si>
    <t>CPO338727</t>
  </si>
  <si>
    <t>UAB "Sentios"</t>
  </si>
  <si>
    <t>S2-32/25, 2025-08-27</t>
  </si>
  <si>
    <r>
      <t xml:space="preserve">Elektroninis </t>
    </r>
    <r>
      <rPr>
        <sz val="11"/>
        <color indexed="17"/>
        <rFont val="Times New Roman"/>
        <family val="1"/>
        <charset val="186"/>
      </rPr>
      <t>Žalias pirkimas</t>
    </r>
    <r>
      <rPr>
        <sz val="11"/>
        <rFont val="Times New Roman"/>
        <family val="1"/>
        <charset val="186"/>
      </rPr>
      <t xml:space="preserve"> BV16-24/25, 55675-6</t>
    </r>
  </si>
  <si>
    <t>Bekontakčiai termometrai</t>
  </si>
  <si>
    <t>CPO338738</t>
  </si>
  <si>
    <t>S2-31/25, 2025-08-27</t>
  </si>
  <si>
    <t>Skalbimo paslaugų pirkimas</t>
  </si>
  <si>
    <t>CPO338201</t>
  </si>
  <si>
    <t>85112100-8</t>
  </si>
  <si>
    <t>UAB "Vilniaus skalbykla"</t>
  </si>
  <si>
    <t>S2-33/25, 2027-03-27</t>
  </si>
  <si>
    <r>
      <t xml:space="preserve">Elektroninis </t>
    </r>
    <r>
      <rPr>
        <sz val="11"/>
        <color indexed="17"/>
        <rFont val="Times New Roman"/>
        <family val="1"/>
        <charset val="186"/>
      </rPr>
      <t>Žalias pirkimas</t>
    </r>
    <r>
      <rPr>
        <sz val="11"/>
        <rFont val="Times New Roman"/>
        <family val="1"/>
        <charset val="186"/>
      </rPr>
      <t xml:space="preserve"> Ekonominis naudingumas pagal VPĮ 23 straipsnį BV16-95/25, 55747</t>
    </r>
  </si>
  <si>
    <t>I ketvirtis iki čia imtinai ir žali viršuje</t>
  </si>
  <si>
    <t>Europos klinikinės mikrobiologijos ir infekcinių ligų draugijos kongresas Vienoje, 7 dalyvės</t>
  </si>
  <si>
    <t>63500000-4</t>
  </si>
  <si>
    <t>UAB ZIP Travel</t>
  </si>
  <si>
    <t>Išankstinė</t>
  </si>
  <si>
    <t>Žodžiu BV16-89/25, 55882-1</t>
  </si>
  <si>
    <t>Žodžiu BV16-112/25, 55951-1</t>
  </si>
  <si>
    <t>Reagentai skirti skubiam CRB koncentracijos nustatymui</t>
  </si>
  <si>
    <t>33696000-5</t>
  </si>
  <si>
    <t>UAB Mediq Lietuva</t>
  </si>
  <si>
    <t>S1-160/25, 2025-11-26</t>
  </si>
  <si>
    <r>
      <t>Raštu</t>
    </r>
    <r>
      <rPr>
        <sz val="11"/>
        <color rgb="FF388600"/>
        <rFont val="Times New Roman"/>
        <family val="1"/>
        <charset val="186"/>
      </rPr>
      <t xml:space="preserve"> Žalias pirkimas</t>
    </r>
    <r>
      <rPr>
        <sz val="11"/>
        <rFont val="Times New Roman"/>
        <family val="1"/>
        <charset val="186"/>
      </rPr>
      <t xml:space="preserve"> CVP IS Neskelbiama BV16-66/25, 73899</t>
    </r>
  </si>
  <si>
    <t>Vandens aparatų stiklinių laikikliai</t>
  </si>
  <si>
    <t>UAB Melisis</t>
  </si>
  <si>
    <t>MEL 202503031</t>
  </si>
  <si>
    <t>Žodžiu BV16-78/25, 55910-3</t>
  </si>
  <si>
    <t>MI 24 5713</t>
  </si>
  <si>
    <t>UAB Sonverta</t>
  </si>
  <si>
    <t>SON 0083950</t>
  </si>
  <si>
    <t>LT-2025-26062</t>
  </si>
  <si>
    <t>3D detalės iš plastiko 30 vnt. Funkcinių lovų remontui</t>
  </si>
  <si>
    <t>UAB 3D Gamyba</t>
  </si>
  <si>
    <t>3DG1051</t>
  </si>
  <si>
    <t>Žodžiu BV16-104/25, 55870-3</t>
  </si>
  <si>
    <t>Terminės kasos juostos</t>
  </si>
  <si>
    <t>UAB Technoinforma</t>
  </si>
  <si>
    <t>TTS0187383</t>
  </si>
  <si>
    <t>Žodžiu BV16-111/25, 55882-2</t>
  </si>
  <si>
    <t>Laminavimo aparatas GBC Fusion 3100L A3</t>
  </si>
  <si>
    <t>42900000-5</t>
  </si>
  <si>
    <t>UAB 4office</t>
  </si>
  <si>
    <t>ED082115</t>
  </si>
  <si>
    <t>Žodžiu BV16-116/25, 55920-1</t>
  </si>
  <si>
    <t>Plautuvė, skysto muilo dozatorius, plautuvės maišytuvas</t>
  </si>
  <si>
    <t>UAB Ermitažas</t>
  </si>
  <si>
    <t>ERB0302390</t>
  </si>
  <si>
    <t>Žodžiu BV16-84/25, 55924-4</t>
  </si>
  <si>
    <t>LT-2025-28075</t>
  </si>
  <si>
    <t>Kondicionieriaus perkėlimo darbai</t>
  </si>
  <si>
    <t>UAB Izopaga</t>
  </si>
  <si>
    <t>IZO2772</t>
  </si>
  <si>
    <t>Žodžiu BV16-117/25, 55943-3</t>
  </si>
  <si>
    <t>Televizorius LG 32LQ63806LC</t>
  </si>
  <si>
    <t xml:space="preserve">UAB Kesko Senukai Lithuania </t>
  </si>
  <si>
    <t>SSA002731555</t>
  </si>
  <si>
    <t>Žodžiu BV16-90/25, 55892-2</t>
  </si>
  <si>
    <t xml:space="preserve">UAB IKI Lietuva </t>
  </si>
  <si>
    <t>IKI25S 054085</t>
  </si>
  <si>
    <t>Vėliavos: Europos sąjungos 2 vnt., Lietuvos Respublikos 2 vnt.</t>
  </si>
  <si>
    <t>35821000-2</t>
  </si>
  <si>
    <t xml:space="preserve">UAB Technoinform popierius </t>
  </si>
  <si>
    <t>TTS0187748</t>
  </si>
  <si>
    <t>Žodžiu BV16-120/25, 71072-2</t>
  </si>
  <si>
    <t>Teisinės informacijos paieškos sistema INFOLEX (3prieigos)</t>
  </si>
  <si>
    <t>79900000-3</t>
  </si>
  <si>
    <t>UAB Verslo žinios</t>
  </si>
  <si>
    <r>
      <t xml:space="preserve">Žodžiu </t>
    </r>
    <r>
      <rPr>
        <sz val="11"/>
        <color indexed="17"/>
        <rFont val="Times New Roman"/>
        <family val="1"/>
        <charset val="186"/>
      </rPr>
      <t>Žalias pirkimas</t>
    </r>
    <r>
      <rPr>
        <sz val="11"/>
        <rFont val="Times New Roman"/>
        <family val="1"/>
        <charset val="186"/>
      </rPr>
      <t xml:space="preserve"> BV16-113/25, 55975-2</t>
    </r>
  </si>
  <si>
    <t>Kasos aparatų su duomenų perdavimu į i.EKA aptarnavimas (12 mėn.) ir 4G interneto paslauga (12 mėn.)</t>
  </si>
  <si>
    <t>50300000-8</t>
  </si>
  <si>
    <t>UAB ASPA</t>
  </si>
  <si>
    <t>S1-167/25, 2026-06-08</t>
  </si>
  <si>
    <r>
      <t xml:space="preserve">Raštu </t>
    </r>
    <r>
      <rPr>
        <sz val="11"/>
        <color indexed="17"/>
        <rFont val="Times New Roman"/>
        <family val="1"/>
        <charset val="186"/>
      </rPr>
      <t>Žalias pirkimas</t>
    </r>
    <r>
      <rPr>
        <sz val="11"/>
        <rFont val="Times New Roman"/>
        <family val="1"/>
        <charset val="186"/>
      </rPr>
      <t xml:space="preserve"> Neskelbiama BV16-110/25, 55938-1</t>
    </r>
  </si>
  <si>
    <t>Medicininė įranga (Ilgalaikės priežiūros dienos centrų mobilių komandų aprūpinimui)</t>
  </si>
  <si>
    <t xml:space="preserve">Lietuvos ir Šveicarijos UAB Hospitex Diagnostics Kaunas </t>
  </si>
  <si>
    <t>S1-169/25, 2025-08-07</t>
  </si>
  <si>
    <r>
      <t xml:space="preserve">Raštu </t>
    </r>
    <r>
      <rPr>
        <sz val="11"/>
        <color indexed="17"/>
        <rFont val="Times New Roman"/>
        <family val="1"/>
        <charset val="186"/>
      </rPr>
      <t>Žalias pirkimas</t>
    </r>
    <r>
      <rPr>
        <sz val="11"/>
        <rFont val="Times New Roman"/>
        <family val="1"/>
        <charset val="186"/>
      </rPr>
      <t xml:space="preserve"> CVP IS Neskelbiama BV16-23/25, 71457</t>
    </r>
  </si>
  <si>
    <t>UAB Kavita</t>
  </si>
  <si>
    <t>S1-170/25, 2025-08-08</t>
  </si>
  <si>
    <t>Apdovanojimo statulėlė su postamentu ir graviruota nominacijos kortele 8 vnt.</t>
  </si>
  <si>
    <t>18500000-4</t>
  </si>
  <si>
    <t>MB Stiklo</t>
  </si>
  <si>
    <t>ST20250059</t>
  </si>
  <si>
    <t>Žodžiu BV16-94/25, 55863-1</t>
  </si>
  <si>
    <t>Įvairūs stalo indai</t>
  </si>
  <si>
    <t xml:space="preserve">UAB Arkietė </t>
  </si>
  <si>
    <t>AVA-0094737</t>
  </si>
  <si>
    <t>Žodžiu BV16-125/25, 55911-5</t>
  </si>
  <si>
    <t xml:space="preserve">Dalyvio mokestis VU studentų atstovybės MF renginyje „KONTAKTŲ MUGĖ“  </t>
  </si>
  <si>
    <t>VU Studentų atstovybė</t>
  </si>
  <si>
    <t>S2-39/25, 2025-07-09</t>
  </si>
  <si>
    <r>
      <t xml:space="preserve">Žodžiu </t>
    </r>
    <r>
      <rPr>
        <sz val="11"/>
        <color indexed="17"/>
        <rFont val="Times New Roman"/>
        <family val="1"/>
        <charset val="186"/>
      </rPr>
      <t>Žalias pirkimas</t>
    </r>
    <r>
      <rPr>
        <sz val="11"/>
        <rFont val="Times New Roman"/>
        <family val="1"/>
        <charset val="186"/>
      </rPr>
      <t xml:space="preserve"> BV16-127/25, 55975-3</t>
    </r>
  </si>
  <si>
    <t>Vizualinės informacijos projektavimo ir gamybos paslaugos</t>
  </si>
  <si>
    <t>79800000-2</t>
  </si>
  <si>
    <t>T.Milašiaus individuali firma MITAS</t>
  </si>
  <si>
    <t>S1-173/25, 2028-04-10</t>
  </si>
  <si>
    <r>
      <t xml:space="preserve">Raštu </t>
    </r>
    <r>
      <rPr>
        <sz val="11"/>
        <color indexed="17"/>
        <rFont val="Times New Roman"/>
        <family val="1"/>
        <charset val="186"/>
      </rPr>
      <t xml:space="preserve">Žalias pirkimas </t>
    </r>
    <r>
      <rPr>
        <sz val="11"/>
        <rFont val="Times New Roman"/>
        <family val="1"/>
        <charset val="186"/>
      </rPr>
      <t>CVP IS Neskelbiama BV16-92/25, 55801</t>
    </r>
  </si>
  <si>
    <t>Kompiuterių pirkimas, pagal projektą Ilgalaikės priežiūros dienos centro įrengimas</t>
  </si>
  <si>
    <t>CPO339869</t>
  </si>
  <si>
    <t>3020000-1</t>
  </si>
  <si>
    <t>UAB "MSP IT"</t>
  </si>
  <si>
    <t>S2-41/25, 2025-05-01</t>
  </si>
  <si>
    <r>
      <t xml:space="preserve">Elektroninis </t>
    </r>
    <r>
      <rPr>
        <sz val="11"/>
        <color indexed="17"/>
        <rFont val="Times New Roman"/>
        <family val="1"/>
        <charset val="186"/>
      </rPr>
      <t>Žalias pirkimas</t>
    </r>
    <r>
      <rPr>
        <sz val="11"/>
        <rFont val="Times New Roman"/>
        <family val="1"/>
        <charset val="186"/>
      </rPr>
      <t xml:space="preserve"> Ekonominis naudingumas BV16-108/25, 55741-1</t>
    </r>
  </si>
  <si>
    <t>Vaistiniai preparatai</t>
  </si>
  <si>
    <t>CPO340521</t>
  </si>
  <si>
    <t>UAB "B.Braun Medical"</t>
  </si>
  <si>
    <t>S2-49/25, 2025-12-13</t>
  </si>
  <si>
    <r>
      <t xml:space="preserve">Elektroninis </t>
    </r>
    <r>
      <rPr>
        <sz val="11"/>
        <color indexed="17"/>
        <rFont val="Times New Roman"/>
        <family val="1"/>
        <charset val="186"/>
      </rPr>
      <t>Žalias pirkimas</t>
    </r>
    <r>
      <rPr>
        <sz val="11"/>
        <rFont val="Times New Roman"/>
        <family val="1"/>
        <charset val="186"/>
      </rPr>
      <t xml:space="preserve"> BV16-118/25, 55681-1</t>
    </r>
  </si>
  <si>
    <t>UAB "Fresenius Kabi Baltics"</t>
  </si>
  <si>
    <t>S2-45/25, 2025-12-13</t>
  </si>
  <si>
    <t>S2-43/25, 2025-12-13</t>
  </si>
  <si>
    <t>UAB "Rx pharma"</t>
  </si>
  <si>
    <t>S2-46/25, 2025-12-13</t>
  </si>
  <si>
    <t>S2-44/25, 2025-12-13</t>
  </si>
  <si>
    <t>UAB "Vitafarma"</t>
  </si>
  <si>
    <t>S2-42/25, 2025-12-13</t>
  </si>
  <si>
    <t>CPO340523</t>
  </si>
  <si>
    <t>UAB "Armila"</t>
  </si>
  <si>
    <t>S2-50/25, 2025-12-13</t>
  </si>
  <si>
    <t>S2-48/25, 2025-12-13</t>
  </si>
  <si>
    <t>S2-51/25, 2025-12-13</t>
  </si>
  <si>
    <t>S2-47/25, 2025-12-13</t>
  </si>
  <si>
    <t>Laboratorinių tyrimų (išvežamų atlikti į kitas laboratorijas) atlikimo paslaugos</t>
  </si>
  <si>
    <t>85145000-7</t>
  </si>
  <si>
    <t>UAB Medicina practica laboratorija</t>
  </si>
  <si>
    <t>S1-178/25, 2028-04-09</t>
  </si>
  <si>
    <r>
      <t xml:space="preserve">Raštu </t>
    </r>
    <r>
      <rPr>
        <sz val="11"/>
        <color indexed="17"/>
        <rFont val="Times New Roman"/>
        <family val="1"/>
        <charset val="186"/>
      </rPr>
      <t>Žalias pirkimas</t>
    </r>
    <r>
      <rPr>
        <sz val="11"/>
        <rFont val="Times New Roman"/>
        <family val="1"/>
        <charset val="186"/>
      </rPr>
      <t xml:space="preserve"> CVP IS Neskelbiama BV16-115/25, 75756</t>
    </r>
  </si>
  <si>
    <t>VšĮ Vilniaus universiteto ligoninės Santaros klinikos</t>
  </si>
  <si>
    <t>S1-179/25, 2028-04-17</t>
  </si>
  <si>
    <t>Apsauginiai lipdukai (100x20)</t>
  </si>
  <si>
    <t>UAB Vertybių sauga</t>
  </si>
  <si>
    <t>ITW0038713</t>
  </si>
  <si>
    <t>Žodžiu BV16-134/25, 55901-2</t>
  </si>
  <si>
    <t>Dėl kvalifikuoto elektroninio parašo sertifikatų USB laikmenose</t>
  </si>
  <si>
    <t>79100000-5</t>
  </si>
  <si>
    <t>Valstybės įmonė Registrų centras</t>
  </si>
  <si>
    <t>S2-52/25, 2028-04-21</t>
  </si>
  <si>
    <r>
      <t xml:space="preserve">Žodžiu </t>
    </r>
    <r>
      <rPr>
        <sz val="11"/>
        <color indexed="17"/>
        <rFont val="Times New Roman"/>
        <family val="1"/>
        <charset val="186"/>
      </rPr>
      <t>Žalias pirkimas</t>
    </r>
    <r>
      <rPr>
        <sz val="11"/>
        <rFont val="Times New Roman"/>
        <family val="1"/>
        <charset val="186"/>
      </rPr>
      <t xml:space="preserve"> BV16-119/25, 55967-1</t>
    </r>
  </si>
  <si>
    <t>Išorės Langų valymo paslaugos</t>
  </si>
  <si>
    <t>90911300-9</t>
  </si>
  <si>
    <t>UAB Aukseba</t>
  </si>
  <si>
    <t>S1-181/25, 2026-06-20</t>
  </si>
  <si>
    <r>
      <t xml:space="preserve">Žodžiu </t>
    </r>
    <r>
      <rPr>
        <sz val="11"/>
        <color indexed="17"/>
        <rFont val="Times New Roman"/>
        <family val="1"/>
        <charset val="186"/>
      </rPr>
      <t>Žalias pirkimas</t>
    </r>
    <r>
      <rPr>
        <sz val="11"/>
        <rFont val="Times New Roman"/>
        <family val="1"/>
        <charset val="186"/>
      </rPr>
      <t xml:space="preserve"> BV16-126/25, 55784</t>
    </r>
  </si>
  <si>
    <t>Maitinimo paslaugos pagal poreikį</t>
  </si>
  <si>
    <t>55500000-5</t>
  </si>
  <si>
    <t xml:space="preserve">UAB Dussmann Service </t>
  </si>
  <si>
    <t>DUS25 02511</t>
  </si>
  <si>
    <t>Žodžiu BV16-61/25, 55949-1 Pirkimas metų eigoje</t>
  </si>
  <si>
    <t>TPVCAP draudimas: OPEL VIVARO DDV076 TPVCAP draudimas: OPEL CORSA-E JNG862 TPVCAP draudimas: OPEL CORSA-E JNG859 TPVCAP draudimas: OPEL CORSA-E JNG852</t>
  </si>
  <si>
    <t>AB Lietuvos draudimas</t>
  </si>
  <si>
    <t>TAI/1181044299-0101</t>
  </si>
  <si>
    <t>Žodžiu BV16-139/25, 55815-3</t>
  </si>
  <si>
    <t xml:space="preserve">ADB Gjensidige </t>
  </si>
  <si>
    <t>AYAS14780429</t>
  </si>
  <si>
    <t>AYAS14780415</t>
  </si>
  <si>
    <t>AYAS14780435</t>
  </si>
  <si>
    <t>Komandiruotė į Singapūrą (bilietai, apgyvendinimas, pervežimas)</t>
  </si>
  <si>
    <t>UAB BALTIC CLIPPER</t>
  </si>
  <si>
    <t>BC7886149</t>
  </si>
  <si>
    <t>Žodžiu BV16-138/25, 76557-1</t>
  </si>
  <si>
    <t>LT-2025-33825</t>
  </si>
  <si>
    <t>Kepiniai renginiams pagal poreikį</t>
  </si>
  <si>
    <t xml:space="preserve">UAB Sonverta </t>
  </si>
  <si>
    <t>SON 0084129</t>
  </si>
  <si>
    <t>Žodžiu BV16-128/25, 76412-1 Pirkimas metų eigoje</t>
  </si>
  <si>
    <t>Lempa lium. 230V, 18W, T8, G13, 4000K, CRI 80 kiekis 600; Lempa lium. 230V, 36W, T8, G13, 4000K, CRI 80 kiekis 200</t>
  </si>
  <si>
    <t>UAB Elektrotechnikos sprendimai</t>
  </si>
  <si>
    <t>ES005487</t>
  </si>
  <si>
    <t>Žodžiu BV16-132/25, 55888-2</t>
  </si>
  <si>
    <t>Gėlės renginiams</t>
  </si>
  <si>
    <t>03100000-2</t>
  </si>
  <si>
    <t xml:space="preserve">UAB Gėlių bazė </t>
  </si>
  <si>
    <t>GB-2500404</t>
  </si>
  <si>
    <t>Žodžiu BV16-124/25, 55845-1 Pirkimas metų eigoje</t>
  </si>
  <si>
    <t>Prosperplast Sandy Slim vazonas Baltas 4 vnt.</t>
  </si>
  <si>
    <t>UAB Varle</t>
  </si>
  <si>
    <t>VARTL0445212</t>
  </si>
  <si>
    <t>Žodžiu BV16-131/25, 55911-7</t>
  </si>
  <si>
    <t xml:space="preserve">UAB Bijola </t>
  </si>
  <si>
    <t>BJ52608</t>
  </si>
  <si>
    <t>Krovininė mašina su kranu 20 val. Sąvartyno mokestis už lapų 30 T</t>
  </si>
  <si>
    <t>UAB Stebulė</t>
  </si>
  <si>
    <t>STE 0017442</t>
  </si>
  <si>
    <t>Žodžiu BV16-122/25, 55813-2</t>
  </si>
  <si>
    <t>UAB Floristas</t>
  </si>
  <si>
    <t>FLOR23956</t>
  </si>
  <si>
    <t>Radiacinės saugos pradinio mokymo</t>
  </si>
  <si>
    <t>VšĮ Mokymų ir konsultavimo biuras</t>
  </si>
  <si>
    <t>MKB25393</t>
  </si>
  <si>
    <t>Žodžiu BV16-144/25, 55816-12</t>
  </si>
  <si>
    <t>MI 24 5812</t>
  </si>
  <si>
    <t>Vandens filtrai JURA „Claris Pro Smart+“ –3 vnt. JURA pieno sistemos valymo granulių papildymas, 180 g –  2 vnt. JURA priedų komplektas kavos aparatų pieno sistemoms „HP1“ – 1 vnt.</t>
  </si>
  <si>
    <t>UAB Kavos pirklys</t>
  </si>
  <si>
    <t>KP2631</t>
  </si>
  <si>
    <t>Žodžiu BV16-133/25, 55915-3</t>
  </si>
  <si>
    <t>Medicininių ir farmacinių atliekų išvežimo paslaugos</t>
  </si>
  <si>
    <t>CPO342232</t>
  </si>
  <si>
    <t>90500000-2</t>
  </si>
  <si>
    <t>UAB "AV investicija"</t>
  </si>
  <si>
    <t>S2-57/25, 2026-05-01</t>
  </si>
  <si>
    <r>
      <t xml:space="preserve">Elektroninis </t>
    </r>
    <r>
      <rPr>
        <sz val="11"/>
        <color indexed="17"/>
        <rFont val="Times New Roman"/>
        <family val="1"/>
        <charset val="186"/>
      </rPr>
      <t>Žalias pirkimas</t>
    </r>
    <r>
      <rPr>
        <sz val="11"/>
        <rFont val="Times New Roman"/>
        <family val="1"/>
        <charset val="186"/>
      </rPr>
      <t xml:space="preserve"> BV16-130/25, 55770</t>
    </r>
  </si>
  <si>
    <t>Mokymai-konferencija kibernetinio saugumo tema</t>
  </si>
  <si>
    <t>UAB DATA MINER</t>
  </si>
  <si>
    <t>CWCEU24-0157</t>
  </si>
  <si>
    <t>Žodžiu BV16-148/25, 55817-7</t>
  </si>
  <si>
    <t>LT-2025-38507</t>
  </si>
  <si>
    <t>Renovacinės palangės</t>
  </si>
  <si>
    <t>UAB Ardeplasta</t>
  </si>
  <si>
    <t>RP 01693</t>
  </si>
  <si>
    <t>Žodžiu BV16-88/25, 55921-4</t>
  </si>
  <si>
    <t>Medicininis trisluoksnis viskoelastinis čiužinys nuo pragulų 16 vnt.</t>
  </si>
  <si>
    <t>UAB Slaugivita</t>
  </si>
  <si>
    <t>SLO 07512</t>
  </si>
  <si>
    <t>Žodžiu BV16-142/25, 55910-5</t>
  </si>
  <si>
    <t xml:space="preserve">Vaza Home4you In Home 25 cm, 20 cm, 15 cm. </t>
  </si>
  <si>
    <t>UAB Kesko Senukai Digital</t>
  </si>
  <si>
    <t>2KD0002912778</t>
  </si>
  <si>
    <t>Žodžiu BV16-123/25, 55911-6</t>
  </si>
  <si>
    <t>Raktai</t>
  </si>
  <si>
    <t xml:space="preserve">S.Nasolio firma GUTA </t>
  </si>
  <si>
    <t>GU2218</t>
  </si>
  <si>
    <t>Žodžiu BV16-155/25, 55925-3 Pirkimas metų eigoje</t>
  </si>
  <si>
    <t xml:space="preserve">Kūno sudėties analizatoriui Inbody S10 daugkartiniai D ir K kojos elektrodai- 2 vnt. </t>
  </si>
  <si>
    <t>UAB Renalfarma</t>
  </si>
  <si>
    <t>S25405</t>
  </si>
  <si>
    <t>Žodžiu BV16-161/25, 55820-8</t>
  </si>
  <si>
    <t>Fotografo su visažistu paslaugos darbuotojų fotografavimui</t>
  </si>
  <si>
    <t>79960000-1</t>
  </si>
  <si>
    <t>Irmantas Gelūnas</t>
  </si>
  <si>
    <t>S1-237/25, 2026-07-14</t>
  </si>
  <si>
    <t>Žodžiu Žalias pirkimas BV16-137/25, 76415-1</t>
  </si>
  <si>
    <t>Konfidencialios informacijos turinčių dokumentų naikinimo paslaugos</t>
  </si>
  <si>
    <t>92500000-6</t>
  </si>
  <si>
    <t>UAB Ekonovus</t>
  </si>
  <si>
    <t>S1-238/25, 2028-05-15</t>
  </si>
  <si>
    <t>Raštu Žalias pirkimas CVP IS Neskelbiama BV16-121/25, 55982-1</t>
  </si>
  <si>
    <t>Transporto stebėjimo paslaugos</t>
  </si>
  <si>
    <t>50100000-6</t>
  </si>
  <si>
    <t>UAB Mobiliųjų sprendimų centras</t>
  </si>
  <si>
    <t>S1-239/25, 2027-07-14</t>
  </si>
  <si>
    <t>Raštu Žalias pirkimas Neskelbiama BV16-136/25, 55936-1</t>
  </si>
  <si>
    <t>Radiatoriai ir jų dalys</t>
  </si>
  <si>
    <t>RUM0098514</t>
  </si>
  <si>
    <t>Žodžiu BV16-158/25, 55924-6</t>
  </si>
  <si>
    <t>SON 0084301</t>
  </si>
  <si>
    <t xml:space="preserve">UAB Mxima LT </t>
  </si>
  <si>
    <t>MAX 533250000442</t>
  </si>
  <si>
    <t>MI 24 5881</t>
  </si>
  <si>
    <t>LT-2025-42891</t>
  </si>
  <si>
    <t>Kursai padalinių vadovams</t>
  </si>
  <si>
    <t>VšĮ Žinių laboratorija Empatija</t>
  </si>
  <si>
    <t>Žodžiu BV16-162/25, 55817-9</t>
  </si>
  <si>
    <t>HIG-00002281</t>
  </si>
  <si>
    <t>Žodžiu BV16-41/25, 55817-2 Pirkimas metų eigoje</t>
  </si>
  <si>
    <t>HIG-00002280</t>
  </si>
  <si>
    <t>Maitinimo šaltinis 350W TFX PFC 230V</t>
  </si>
  <si>
    <t>INM505 0154</t>
  </si>
  <si>
    <t>Žodžiu BV16-177/25, 55883-6</t>
  </si>
  <si>
    <t>Sijotas (juodžemis-augalinis) 14 t.</t>
  </si>
  <si>
    <t>MB Savivarčių paslaugos</t>
  </si>
  <si>
    <t>AL 25039</t>
  </si>
  <si>
    <t>Žodžiu BV16-175/25, 55851-2  Pirkimas metų eigoje</t>
  </si>
  <si>
    <t>Daugkartinio naudojimo astmos tarpinės</t>
  </si>
  <si>
    <t>UAB Ringitas</t>
  </si>
  <si>
    <t>RIN251107</t>
  </si>
  <si>
    <t>Žodžiu BV16-176/25, 55820-10</t>
  </si>
  <si>
    <t>Liftų techninės būklės tikrinimo paslaugos (24 mėn.)</t>
  </si>
  <si>
    <t>71630000-3</t>
  </si>
  <si>
    <t>UAB Kiwa Inspecta</t>
  </si>
  <si>
    <t>S1-255/25, 2027-07-25</t>
  </si>
  <si>
    <r>
      <t xml:space="preserve">Raštu </t>
    </r>
    <r>
      <rPr>
        <sz val="11"/>
        <color indexed="17"/>
        <rFont val="Times New Roman"/>
        <family val="1"/>
        <charset val="186"/>
      </rPr>
      <t>Žalias pirkimas</t>
    </r>
    <r>
      <rPr>
        <sz val="11"/>
        <rFont val="Times New Roman"/>
        <family val="1"/>
        <charset val="186"/>
      </rPr>
      <t xml:space="preserve"> CVP IS Neskelbiama BV16-129/25, 55780</t>
    </r>
  </si>
  <si>
    <t>CPO344594</t>
  </si>
  <si>
    <t>UAB "Inida"</t>
  </si>
  <si>
    <t>S2-64/25, 2026-06-02</t>
  </si>
  <si>
    <r>
      <t xml:space="preserve">Elektroninis </t>
    </r>
    <r>
      <rPr>
        <sz val="11"/>
        <color indexed="17"/>
        <rFont val="Times New Roman"/>
        <family val="1"/>
        <charset val="186"/>
      </rPr>
      <t>Žalias pirkimas</t>
    </r>
    <r>
      <rPr>
        <sz val="11"/>
        <rFont val="Times New Roman"/>
        <family val="1"/>
        <charset val="186"/>
      </rPr>
      <t xml:space="preserve"> Ekonominis naudingumas BV16-147/25, 55741-2</t>
    </r>
  </si>
  <si>
    <t>Tekstilės dirbiniai</t>
  </si>
  <si>
    <t>39500000-7</t>
  </si>
  <si>
    <t>IĮ Gevaina Ek.naudingiausias pasiūlymas</t>
  </si>
  <si>
    <t>S1-256/25 2028-05-26</t>
  </si>
  <si>
    <r>
      <t xml:space="preserve">Raštu </t>
    </r>
    <r>
      <rPr>
        <sz val="11"/>
        <color indexed="17"/>
        <rFont val="Times New Roman"/>
        <family val="1"/>
        <charset val="186"/>
      </rPr>
      <t>Žalias pirkimas</t>
    </r>
    <r>
      <rPr>
        <sz val="11"/>
        <rFont val="Times New Roman"/>
        <family val="1"/>
        <charset val="186"/>
      </rPr>
      <t xml:space="preserve"> CVP IS Neskelbiama BV16-98/25, 73806</t>
    </r>
  </si>
  <si>
    <t>TPVCAP draudimai: ŠKODA OKTAVIA JTP906, VW GOLF LLH851</t>
  </si>
  <si>
    <t>S2-65/25, 2026-05-29</t>
  </si>
  <si>
    <r>
      <t xml:space="preserve">Žodžiu </t>
    </r>
    <r>
      <rPr>
        <sz val="11"/>
        <color indexed="17"/>
        <rFont val="Times New Roman"/>
        <family val="1"/>
        <charset val="186"/>
      </rPr>
      <t>Žalias pirkimas</t>
    </r>
    <r>
      <rPr>
        <sz val="11"/>
        <rFont val="Times New Roman"/>
        <family val="1"/>
        <charset val="186"/>
      </rPr>
      <t xml:space="preserve"> BV16-172/25, 55815-4</t>
    </r>
  </si>
  <si>
    <t>S2-66/25, 2026-06-17</t>
  </si>
  <si>
    <t>Geotekstilė, plastikinis bortelis, tvirtinimai</t>
  </si>
  <si>
    <t>UKM113000</t>
  </si>
  <si>
    <t>Žodžiu BV16-174/25, 55921-5 Pirkimas metų eigoje</t>
  </si>
  <si>
    <t>Durpės 250l, pušų žievės mulčas 50L</t>
  </si>
  <si>
    <t>UKM113001</t>
  </si>
  <si>
    <t>Žodžiu BV16-175/25, 55851-2 Pirkimas metų eigoje</t>
  </si>
  <si>
    <t>Nosies kaniulių rinkiniai, skirti naujagimių didelės  tėkmės kvėpuojamai terapijai</t>
  </si>
  <si>
    <t>UAB Evomeda</t>
  </si>
  <si>
    <t>EVO 61884</t>
  </si>
  <si>
    <t>Žodžiu BV16-178/25, 55820-11 Pirkimas metų eigoje</t>
  </si>
  <si>
    <t>Milteliniai, angliarūgštės ugnies gesintuvai ir dėžės gesintuvams</t>
  </si>
  <si>
    <t>UAB Viskida</t>
  </si>
  <si>
    <t>VIS 25-4417</t>
  </si>
  <si>
    <t>Žodžiu BV16-140/25, 55901-3</t>
  </si>
  <si>
    <t>Nuotoliniai mokymai „Tamsioji teisėsaugos pusė“</t>
  </si>
  <si>
    <t>UAB Mokymų linija</t>
  </si>
  <si>
    <t>ML 207</t>
  </si>
  <si>
    <t>Žodžiu BV16-153/25, 55817-8</t>
  </si>
  <si>
    <t>Neoriginalus diržas vejos pjovimo traktoriui</t>
  </si>
  <si>
    <t>34300000-0</t>
  </si>
  <si>
    <t>MB Sodininko dalys</t>
  </si>
  <si>
    <t>SD 2021-12836</t>
  </si>
  <si>
    <t>Žodžiu BV16-181/25, 55899-1</t>
  </si>
  <si>
    <t>Maišytuvo snapas 2 vnt.</t>
  </si>
  <si>
    <t>RUM0098808</t>
  </si>
  <si>
    <t>Žodžiu BV16-141/25, 55924-5</t>
  </si>
  <si>
    <t>S1-269/25, 2026-08-03</t>
  </si>
  <si>
    <r>
      <t xml:space="preserve">Raštu </t>
    </r>
    <r>
      <rPr>
        <sz val="11"/>
        <color rgb="FF388600"/>
        <rFont val="Times New Roman"/>
        <family val="1"/>
        <charset val="186"/>
      </rPr>
      <t>Žalias pirkimas</t>
    </r>
    <r>
      <rPr>
        <sz val="11"/>
        <rFont val="Times New Roman"/>
        <family val="1"/>
        <charset val="186"/>
      </rPr>
      <t xml:space="preserve"> CVP IS Neskelbiama BV16-149/25, 55777-2</t>
    </r>
  </si>
  <si>
    <t>Šilumos punktų paruošimas 2025-2026 metų šildymo sezonui</t>
  </si>
  <si>
    <t>50720000-8</t>
  </si>
  <si>
    <t>UAB Santjana</t>
  </si>
  <si>
    <t>S1-272/25, 2025-12-04</t>
  </si>
  <si>
    <r>
      <t xml:space="preserve">Raštu </t>
    </r>
    <r>
      <rPr>
        <sz val="11"/>
        <color rgb="FF388600"/>
        <rFont val="Times New Roman"/>
        <family val="1"/>
        <charset val="186"/>
      </rPr>
      <t>Žalias pirkimas</t>
    </r>
    <r>
      <rPr>
        <sz val="11"/>
        <rFont val="Times New Roman"/>
        <family val="1"/>
        <charset val="186"/>
      </rPr>
      <t xml:space="preserve"> CVP IS Neskelbiama BV16-156/25, 55786</t>
    </r>
  </si>
  <si>
    <t>Vienkartinės medicininės priemonės. Padidintos apsaugos chirurginiai chalatai</t>
  </si>
  <si>
    <t>CPO345283</t>
  </si>
  <si>
    <t>MB "Jamedica"</t>
  </si>
  <si>
    <t>S2-69/25, 2026-06-05</t>
  </si>
  <si>
    <r>
      <t xml:space="preserve">Elektroninis </t>
    </r>
    <r>
      <rPr>
        <sz val="11"/>
        <color indexed="17"/>
        <rFont val="Times New Roman"/>
        <family val="1"/>
        <charset val="186"/>
      </rPr>
      <t>Žalias pirkimas</t>
    </r>
    <r>
      <rPr>
        <sz val="11"/>
        <rFont val="Times New Roman"/>
        <family val="1"/>
        <charset val="186"/>
      </rPr>
      <t xml:space="preserve"> Ekonominis naudingumas BV16-159/25, 55675-8</t>
    </r>
  </si>
  <si>
    <t>UAB "EazyMed"</t>
  </si>
  <si>
    <t>S2-70/25, 2026-06-05</t>
  </si>
  <si>
    <t>Amikacinas 250mg/ml 4 ml inj. 2500 fl.</t>
  </si>
  <si>
    <t>CPO347584</t>
  </si>
  <si>
    <t>S1-279/25, 2025-12-05</t>
  </si>
  <si>
    <r>
      <t xml:space="preserve">Elektroninis </t>
    </r>
    <r>
      <rPr>
        <sz val="11"/>
        <color indexed="17"/>
        <rFont val="Times New Roman"/>
        <family val="1"/>
        <charset val="186"/>
      </rPr>
      <t>Žalias pirkimas</t>
    </r>
    <r>
      <rPr>
        <sz val="11"/>
        <rFont val="Times New Roman"/>
        <family val="1"/>
        <charset val="186"/>
      </rPr>
      <t xml:space="preserve"> BV16-171/25, 55674-5</t>
    </r>
  </si>
  <si>
    <t>Apdailos medžiagos</t>
  </si>
  <si>
    <t>44800000-8</t>
  </si>
  <si>
    <t>UAB Laurex</t>
  </si>
  <si>
    <t>S1-264/25, 2026-08-07</t>
  </si>
  <si>
    <r>
      <t xml:space="preserve">Raštu </t>
    </r>
    <r>
      <rPr>
        <sz val="11"/>
        <color rgb="FF388600"/>
        <rFont val="Times New Roman"/>
        <family val="1"/>
        <charset val="186"/>
      </rPr>
      <t>Žalias pirkimas</t>
    </r>
    <r>
      <rPr>
        <sz val="11"/>
        <rFont val="Times New Roman"/>
        <family val="1"/>
        <charset val="186"/>
      </rPr>
      <t xml:space="preserve"> Neskelbiama BV16-152/25, 55927-2</t>
    </r>
  </si>
  <si>
    <t>Elektroninis kraujo ląstelių skaičiuotuvas -2 vnt.</t>
  </si>
  <si>
    <t>S1-280/25, 2025-10-06</t>
  </si>
  <si>
    <r>
      <t xml:space="preserve">Raštu </t>
    </r>
    <r>
      <rPr>
        <sz val="11"/>
        <color rgb="FF388600"/>
        <rFont val="Times New Roman"/>
        <family val="1"/>
        <charset val="186"/>
      </rPr>
      <t>Žalias pirkimas</t>
    </r>
    <r>
      <rPr>
        <sz val="11"/>
        <rFont val="Times New Roman"/>
        <family val="1"/>
        <charset val="186"/>
      </rPr>
      <t xml:space="preserve"> CVP IS Neskelbiama BV16-170/25, 55820-9</t>
    </r>
  </si>
  <si>
    <t>LT-2025-48355</t>
  </si>
  <si>
    <t>Žodžiu 55858-1 BV16-20/25 Pirkimas metų eigoje</t>
  </si>
  <si>
    <t>Sorbitol/Mannitol 3 % 3000ml.</t>
  </si>
  <si>
    <t>336000000-6</t>
  </si>
  <si>
    <t xml:space="preserve">UAB B.Braun Medical </t>
  </si>
  <si>
    <t>BBM 112670</t>
  </si>
  <si>
    <t>Žodžiu BV16-179/25, 55821-2  Pirkimas metų eigoje</t>
  </si>
  <si>
    <t>Vienkartinė medicininė veido kaukė, IIR tipo, su raišteliais</t>
  </si>
  <si>
    <t>CPO345291</t>
  </si>
  <si>
    <t>18143000-3</t>
  </si>
  <si>
    <t>S2-71/25, 2026-06-08</t>
  </si>
  <si>
    <r>
      <t xml:space="preserve">Elektroninis </t>
    </r>
    <r>
      <rPr>
        <sz val="11"/>
        <color indexed="17"/>
        <rFont val="Times New Roman"/>
        <family val="1"/>
        <charset val="186"/>
      </rPr>
      <t>Žalias pirkimas</t>
    </r>
    <r>
      <rPr>
        <sz val="11"/>
        <rFont val="Times New Roman"/>
        <family val="1"/>
        <charset val="186"/>
      </rPr>
      <t xml:space="preserve"> Ekonominis naudingumas Konsoliduotas pirkimas kartu su VšĮ Varėnos sveikatos centru BV16-160/25, 55745-1</t>
    </r>
  </si>
  <si>
    <t>Nepertraukiamo maitinimo šaltinis 6000VA/6000W</t>
  </si>
  <si>
    <t>31154000-0</t>
  </si>
  <si>
    <t>INM506 0055</t>
  </si>
  <si>
    <t>Žodžiu BV16-173/25, 77682</t>
  </si>
  <si>
    <t>Oksitocinas 5TV/ml 1ml inj. 2600amp.</t>
  </si>
  <si>
    <t>CPO349472</t>
  </si>
  <si>
    <t>S2-74/25, 2026-06-11</t>
  </si>
  <si>
    <r>
      <t xml:space="preserve">Elektroninis </t>
    </r>
    <r>
      <rPr>
        <sz val="11"/>
        <color indexed="17"/>
        <rFont val="Times New Roman"/>
        <family val="1"/>
        <charset val="186"/>
      </rPr>
      <t>Žalias pirkimas</t>
    </r>
    <r>
      <rPr>
        <sz val="11"/>
        <rFont val="Times New Roman"/>
        <family val="1"/>
        <charset val="186"/>
      </rPr>
      <t xml:space="preserve"> BV16-183/25, 55674-6</t>
    </r>
  </si>
  <si>
    <t>Naujo Skubios medicinos skyriaus priestato techninio projekto parengimas ir statinio projekto vykdymo priežiūra</t>
  </si>
  <si>
    <t>CPO347873</t>
  </si>
  <si>
    <t>71200000-0</t>
  </si>
  <si>
    <t>UAB "Projektų rengimo biuras"</t>
  </si>
  <si>
    <t>S2-75/25, 2026-06-15</t>
  </si>
  <si>
    <r>
      <t xml:space="preserve">Elektroninis </t>
    </r>
    <r>
      <rPr>
        <sz val="11"/>
        <color indexed="17"/>
        <rFont val="Times New Roman"/>
        <family val="1"/>
        <charset val="186"/>
      </rPr>
      <t>Žalias pirkimas</t>
    </r>
    <r>
      <rPr>
        <sz val="11"/>
        <rFont val="Times New Roman"/>
        <family val="1"/>
        <charset val="186"/>
      </rPr>
      <t xml:space="preserve"> Ekonominis naudingumas Socialinis kriterijus BV16-146/25, 55749</t>
    </r>
  </si>
  <si>
    <t>Deratizacijos ir dezinsekcijos paslaugos</t>
  </si>
  <si>
    <t>90922000-6</t>
  </si>
  <si>
    <t>UAB Profilaktinė dezinfekcija</t>
  </si>
  <si>
    <t>S1-329/25, 2026-08-18</t>
  </si>
  <si>
    <r>
      <t xml:space="preserve">Raštu </t>
    </r>
    <r>
      <rPr>
        <sz val="11"/>
        <color rgb="FF388600"/>
        <rFont val="Times New Roman"/>
        <family val="1"/>
        <charset val="186"/>
      </rPr>
      <t>Žalias pirkimas</t>
    </r>
    <r>
      <rPr>
        <sz val="11"/>
        <rFont val="Times New Roman"/>
        <family val="1"/>
        <charset val="186"/>
      </rPr>
      <t xml:space="preserve"> CVP IS Neskelbiama BV16-187/25, 78473</t>
    </r>
  </si>
  <si>
    <t>Tarnybinių automobilių plovimo paslaugos</t>
  </si>
  <si>
    <t>50112300-6</t>
  </si>
  <si>
    <t>UAB Fleet Union</t>
  </si>
  <si>
    <t>S2-76/25, 2028-06-22</t>
  </si>
  <si>
    <r>
      <t xml:space="preserve">Žodžiu </t>
    </r>
    <r>
      <rPr>
        <sz val="11"/>
        <color rgb="FF388600"/>
        <rFont val="Times New Roman"/>
        <family val="1"/>
        <charset val="186"/>
      </rPr>
      <t>Žalias pirkimas</t>
    </r>
    <r>
      <rPr>
        <sz val="11"/>
        <rFont val="Times New Roman"/>
        <family val="1"/>
        <charset val="186"/>
      </rPr>
      <t xml:space="preserve"> BV16-151/25, 76935-1</t>
    </r>
  </si>
  <si>
    <t>Pakaitiniai filtrai audinių įmirkymo procesoriui Excelsior AS</t>
  </si>
  <si>
    <t>33910000-2</t>
  </si>
  <si>
    <t>UAB Expertus Vilnensis</t>
  </si>
  <si>
    <t>S1-330/25, 2028-06-24</t>
  </si>
  <si>
    <r>
      <t xml:space="preserve">Raštu </t>
    </r>
    <r>
      <rPr>
        <sz val="11"/>
        <color rgb="FF388600"/>
        <rFont val="Times New Roman"/>
        <family val="1"/>
        <charset val="186"/>
      </rPr>
      <t>Žalias pirkimas</t>
    </r>
    <r>
      <rPr>
        <sz val="11"/>
        <rFont val="Times New Roman"/>
        <family val="1"/>
        <charset val="186"/>
      </rPr>
      <t xml:space="preserve"> CVP IS Neskelbiama BV16-166/25, 77424</t>
    </r>
  </si>
  <si>
    <t>Vandens gryninimo sistemos filtrai, 1 kompl.</t>
  </si>
  <si>
    <t>42955000-5</t>
  </si>
  <si>
    <t>S1-342/25, 2027-08-23</t>
  </si>
  <si>
    <r>
      <t xml:space="preserve">Raštu </t>
    </r>
    <r>
      <rPr>
        <sz val="11"/>
        <color rgb="FF388600"/>
        <rFont val="Times New Roman"/>
        <family val="1"/>
        <charset val="186"/>
      </rPr>
      <t>Žalias pirkimas</t>
    </r>
    <r>
      <rPr>
        <sz val="11"/>
        <rFont val="Times New Roman"/>
        <family val="1"/>
        <charset val="186"/>
      </rPr>
      <t xml:space="preserve"> CVP IS Neskelbiama BV16-145/25, 71726</t>
    </r>
  </si>
  <si>
    <t>Statybinės medžiagos</t>
  </si>
  <si>
    <t>UKM115054</t>
  </si>
  <si>
    <t>Žodžiu BV16-193/25, 55921-6  Pirkimas metų eigoje</t>
  </si>
  <si>
    <t>Asmens higienos gaminiai</t>
  </si>
  <si>
    <t>CPO347695</t>
  </si>
  <si>
    <r>
      <t xml:space="preserve">Elektroninis </t>
    </r>
    <r>
      <rPr>
        <sz val="11"/>
        <color indexed="17"/>
        <rFont val="Times New Roman"/>
        <family val="1"/>
        <charset val="186"/>
      </rPr>
      <t>Žalias pirkimas</t>
    </r>
    <r>
      <rPr>
        <sz val="11"/>
        <rFont val="Times New Roman"/>
        <family val="1"/>
        <charset val="186"/>
      </rPr>
      <t xml:space="preserve"> BV16-184/25, 55767-1</t>
    </r>
  </si>
  <si>
    <t>II ketvirtis iki čia imtinai ir žali viršuje</t>
  </si>
  <si>
    <t>Nebuvo vykdyta mažos vertės pirkimų virš 15.000,00 Eur</t>
  </si>
  <si>
    <t>Tarptautiniai, supaprastinti ir Mažos vertės pirkimai virš 15 000 tūkst. pagal pirkimo dalis</t>
  </si>
  <si>
    <t>„Vieno tiekėjo“ pirkimai (be mažos vertės pirkimų, kurių vertė iki 15 000 eurų be PVM).</t>
  </si>
  <si>
    <t>Rodiklis parodo viešųjų pirkimų dalį, kai konkurse dalyvavęs vienintelis tiekėjas neturėjo konkurencijos. Rodiklis gali būti apskaičiuojamas pagal šiuos duomenų šaltinius: 1.supaprastinti pirkimai CVP IS duomenimis – rodiklis apskaičiuojamas pagal viešųjų pirkimų procedūrų ataskaitų preliminariosios pasiūlymų eilės duomenis apie pateiktų pasiūlymų skaičių kiekvienai pirkimo objekto daliai atskirai, neįtraukiant atmestų pasiūlymų; 2. tarptautiniai pirkimai TED duomenis – rodiklis apskaičiuojamas pagal tarptautinių skelbimų apie pirkimo sutarties skyrimą duomenis apie gautų pasiūlymų skaičių (įskaitant atmestus pasiūlymus); 3. mažos vertės pirkimai virš 15000 eurų be PVM – rodiklis apskaičiuojamas pagal pirkimų vykdytojų vidaus dokumentuose užfiksuotų mažos vertės pirkimui pagal pirkimo objektą pateiktų pasiūlymų skaičių kiekvienai pirkimo objekto daliai atskirai (pvz. mažos vertės pirkimo tiekėjų apklausos pažyma, elektroniniai laiškai, sąskaitos faktūros ar pan.) neįtraukiant atmestų pasiūlymų.</t>
  </si>
  <si>
    <t>Priemonės, skirtos intervencinei radiologijai I</t>
  </si>
  <si>
    <t>Atviras konkursas ID 1245726</t>
  </si>
  <si>
    <t>33140000-3</t>
  </si>
  <si>
    <t>UAB ,,Neomedika"</t>
  </si>
  <si>
    <t>S1-230/25
2028-05-06</t>
  </si>
  <si>
    <t>Elektroninis Žalias pirkimas BV16-29/25, 55673-5</t>
  </si>
  <si>
    <t>UAB ,,Ilsanta"</t>
  </si>
  <si>
    <t>S1-227/25
2028-05-07</t>
  </si>
  <si>
    <t>UAB ,,Skirgesa"</t>
  </si>
  <si>
    <t>S1-229/25
2028-05-08</t>
  </si>
  <si>
    <t>UAB ,,Danmeda"</t>
  </si>
  <si>
    <t>S1-231/25
2028-05-11</t>
  </si>
  <si>
    <t>UAB ,,Formedics"</t>
  </si>
  <si>
    <t>S1-228/25
2028-05-12</t>
  </si>
  <si>
    <t>S1-251/25
2028-05-26</t>
  </si>
  <si>
    <t>UAB ,,Septeka"</t>
  </si>
  <si>
    <t>S1-250/25
2028-05-26</t>
  </si>
  <si>
    <t>S1-253/25
2028-05-27</t>
  </si>
  <si>
    <t>S1-252/25
2028-05-28</t>
  </si>
  <si>
    <t>S1-254/25
2028-06-09</t>
  </si>
  <si>
    <t>Priemonės, skirtos intervencinei radiologijai VI</t>
  </si>
  <si>
    <t>Atviras konkursas ID 1091180</t>
  </si>
  <si>
    <t>UAB ,,AmberCell Solutions"</t>
  </si>
  <si>
    <t>S1-241/25
2028-05-21</t>
  </si>
  <si>
    <t>Elektroninis Žalias pirkimas BV16-34/25, 55673-10</t>
  </si>
  <si>
    <t>S1-242/25
2028-05-22</t>
  </si>
  <si>
    <t>UAB ,,Renalfarma"</t>
  </si>
  <si>
    <t>S1-245/25
2028-05-22</t>
  </si>
  <si>
    <t>UAB ,,Baltics Medical"</t>
  </si>
  <si>
    <t>S1-244/25
2028-05-25</t>
  </si>
  <si>
    <t>S1-259/25
2028-05-28</t>
  </si>
  <si>
    <t>S1-262/25
2028-05-29</t>
  </si>
  <si>
    <t>UAB ,,Bonameda"</t>
  </si>
  <si>
    <t>S1-261/25
2028-05-29</t>
  </si>
  <si>
    <t>S1-260/25
2028-06-04</t>
  </si>
  <si>
    <t>Priemonės, skirtos intervencinei radiologijai II</t>
  </si>
  <si>
    <t>Atviras konkursas ID 1244389</t>
  </si>
  <si>
    <t>UAB ,,Stelsa"</t>
  </si>
  <si>
    <t>S1-267/25
2028-06-04</t>
  </si>
  <si>
    <t>Elektroninis Žalias pirkimas BV16-30/25, 55673-6</t>
  </si>
  <si>
    <t>S1-268/25
2028-06-05</t>
  </si>
  <si>
    <t>S1-293/25
2028-06-12</t>
  </si>
  <si>
    <t>S1-291/25
2028-06-16</t>
  </si>
  <si>
    <t>S1-292/25
2028-06-16</t>
  </si>
  <si>
    <t>S1-294/25
2028-06-16</t>
  </si>
  <si>
    <t>S1-295/25
2028-06-16</t>
  </si>
  <si>
    <t>S1-296/25
2028-06-18</t>
  </si>
  <si>
    <t>S1-331/25
2028-06-22</t>
  </si>
  <si>
    <t>Priemonės, skirtos intervencinei radiologijai IV</t>
  </si>
  <si>
    <t>Atviras konkursas ID 1104573</t>
  </si>
  <si>
    <t>S1-265/25
2028-06-04</t>
  </si>
  <si>
    <t>S1-266/25
2028-06-04</t>
  </si>
  <si>
    <t>S1-271/25
2028-06-05</t>
  </si>
  <si>
    <t>S1-270/25
2028-06-08</t>
  </si>
  <si>
    <t>Priemonės, skirtos intervencinei radiologijai III</t>
  </si>
  <si>
    <t>Atviras konkursas ID 1244309</t>
  </si>
  <si>
    <t>S1-278/25
2028-06-05</t>
  </si>
  <si>
    <t>Elektroninis Žalias pirkimas BV16-31/25, 55673-7</t>
  </si>
  <si>
    <t>UAB ,,Baltics Nedical"</t>
  </si>
  <si>
    <t>S1-277/25
2028-06-05</t>
  </si>
  <si>
    <t>S1-275/25
2028-06-07</t>
  </si>
  <si>
    <t>UAB ,,Neomedica"</t>
  </si>
  <si>
    <t>S1-274/25
2028-06-08</t>
  </si>
  <si>
    <t>S1-273/25
2028-06-08</t>
  </si>
  <si>
    <t>S1-276/25
2028-06-09</t>
  </si>
  <si>
    <t>S1-332/25
2028-06-22</t>
  </si>
  <si>
    <t>S1-333/25
2028-06-24</t>
  </si>
  <si>
    <t>S1-336/25
2028-06-24</t>
  </si>
  <si>
    <t>S1-335/25
2028-06-26</t>
  </si>
  <si>
    <t>UAB ,,Medex Baltic"</t>
  </si>
  <si>
    <t>S1-334/25
2028-07-01</t>
  </si>
  <si>
    <t>Seminaras „Darbo teisė 2025“</t>
  </si>
  <si>
    <t>UAB Confinn</t>
  </si>
  <si>
    <t>SEMDTS 25_0086</t>
  </si>
  <si>
    <t>Žodžiu BV16-182/25, 55817-10</t>
  </si>
  <si>
    <t xml:space="preserve">Seminaras „Darbuotojų sauga ir sveikata“ </t>
  </si>
  <si>
    <t>SEMDSS 25_0031</t>
  </si>
  <si>
    <t>Žodžiu BV16-186/25, 55817-11</t>
  </si>
  <si>
    <t>Priemonės, skirtos intervencinei radiologijai VII</t>
  </si>
  <si>
    <t>Atviras konkursas ID 1672237</t>
  </si>
  <si>
    <t>S1-284/25
2028-06-09</t>
  </si>
  <si>
    <t>Elektroninis Žalias pirkimas BV16-28/25, 55673-11</t>
  </si>
  <si>
    <t>S1-285/25
2028-06-09</t>
  </si>
  <si>
    <t>S1-288/25
2028-06-09</t>
  </si>
  <si>
    <t>S1-282/25
2028-06-09</t>
  </si>
  <si>
    <t>S1-286/25
2028-06-10</t>
  </si>
  <si>
    <t>S1-281/25
2028-06-10</t>
  </si>
  <si>
    <t>S1-283/25
2028-06-16</t>
  </si>
  <si>
    <t>S1-287/25
2028-06-29</t>
  </si>
  <si>
    <t>Priemonės, skirtos intervencinei radiologijai V</t>
  </si>
  <si>
    <t>Atviras konkursas ID 1402369</t>
  </si>
  <si>
    <t>S1-290/25
2028-06-15</t>
  </si>
  <si>
    <t>Elektroninis Žalias pirkimas BV16-33/25, 55673-9</t>
  </si>
  <si>
    <t>UAB ,,AMI sprendimai"</t>
  </si>
  <si>
    <t>S1-338/25
2028-06-22</t>
  </si>
  <si>
    <t>S1-339/25
2028-06-22</t>
  </si>
  <si>
    <t>S1-340/25
2028-06-22</t>
  </si>
  <si>
    <t>S1-337/25
2028-06-24</t>
  </si>
  <si>
    <t>S1-341/25
2028-06-24</t>
  </si>
  <si>
    <t>S1-348/25
2028-07-02</t>
  </si>
  <si>
    <t>S1-347/25
2028-07-15</t>
  </si>
  <si>
    <t xml:space="preserve">IĮ Saldus laikas </t>
  </si>
  <si>
    <t>SLK 7</t>
  </si>
  <si>
    <t>Žodžiu 76412-1 BV16-128/25, 76412-1 Pirkimas metų eigoje</t>
  </si>
  <si>
    <t>Diagnostikos reagentų, laboratorinių priemonių ir serumų pirkimas III</t>
  </si>
  <si>
    <t>UAB "Mediq Lietuva"</t>
  </si>
  <si>
    <t>S1-328/25,  2028-06-25</t>
  </si>
  <si>
    <t xml:space="preserve">Elektroninis Žalias pirkimas BV16-81/25, 74282-1 </t>
  </si>
  <si>
    <t>SIA Astramed</t>
  </si>
  <si>
    <t>S1-351/25, 2028-07-08</t>
  </si>
  <si>
    <t>UAB "Interautomatika"</t>
  </si>
  <si>
    <t>S1-352/25, 2028-07-07</t>
  </si>
  <si>
    <t>UAB "Labochema"</t>
  </si>
  <si>
    <t>S1-353/25, 2028-07-08</t>
  </si>
  <si>
    <t>UAB "Linea Libera"</t>
  </si>
  <si>
    <t>S1-354/25, 2028-07-08</t>
  </si>
  <si>
    <t>S1-355/25, 2028-01-07</t>
  </si>
  <si>
    <t>UAB "Multilabo"</t>
  </si>
  <si>
    <t>S1-361/25, 2027-07-10</t>
  </si>
  <si>
    <t>MB "Alpha biotika"</t>
  </si>
  <si>
    <t>S1-360/25, 2028-07-10</t>
  </si>
  <si>
    <t>UAB "Diagnostinės sistemos"</t>
  </si>
  <si>
    <t>S1-401/25, 2028-07-22</t>
  </si>
  <si>
    <t xml:space="preserve">Dokumentų pasirašymo kvalifikuotu el. parašu dokumentų valdymo sistemoje </t>
  </si>
  <si>
    <t>UAB Dokobit</t>
  </si>
  <si>
    <t>S2-81/25, 2027-04-28</t>
  </si>
  <si>
    <r>
      <t xml:space="preserve">Žodžiu </t>
    </r>
    <r>
      <rPr>
        <sz val="11"/>
        <color indexed="17"/>
        <rFont val="Times New Roman"/>
        <family val="1"/>
        <charset val="186"/>
      </rPr>
      <t>Žalias pirkimas</t>
    </r>
    <r>
      <rPr>
        <sz val="11"/>
        <rFont val="Times New Roman"/>
        <family val="1"/>
        <charset val="186"/>
      </rPr>
      <t xml:space="preserve"> BV16-194/25, 55962-3</t>
    </r>
  </si>
  <si>
    <t>Kava</t>
  </si>
  <si>
    <t>15860000-4</t>
  </si>
  <si>
    <t>UAB Lapino skrudykla</t>
  </si>
  <si>
    <t>S1-349/25, 2028-07-06</t>
  </si>
  <si>
    <r>
      <t xml:space="preserve">Žodžiu </t>
    </r>
    <r>
      <rPr>
        <sz val="11"/>
        <color indexed="17"/>
        <rFont val="Times New Roman"/>
        <family val="1"/>
        <charset val="186"/>
      </rPr>
      <t>Žalias pirkimas</t>
    </r>
    <r>
      <rPr>
        <sz val="11"/>
        <rFont val="Times New Roman"/>
        <family val="1"/>
        <charset val="186"/>
      </rPr>
      <t xml:space="preserve"> BV16-169/25, 77724</t>
    </r>
  </si>
  <si>
    <t>Nefrologijos skyriaus vėdinimo ir vėsinimo sistemų dalies paprastojo remonto projektavimo paslaugos</t>
  </si>
  <si>
    <t>71300000-1</t>
  </si>
  <si>
    <t>UAB Fluidas</t>
  </si>
  <si>
    <t>Žodinė sutartis FL00344</t>
  </si>
  <si>
    <t>Raštu CVP IS Neskelbiama BV16-167/25, 55956-1</t>
  </si>
  <si>
    <t>BBM 113158</t>
  </si>
  <si>
    <t>Žodžiu BV16-179/25, 55821-2 Pirkimas metų eigoje</t>
  </si>
  <si>
    <t>Ligoninės NT (pastatai Antakalnio. 57) ir (Automobilių stovėjimo aikštelės) draudimas</t>
  </si>
  <si>
    <t>S2-82/25, 2026-07-04</t>
  </si>
  <si>
    <r>
      <t xml:space="preserve">Žodžiu </t>
    </r>
    <r>
      <rPr>
        <sz val="11"/>
        <color indexed="17"/>
        <rFont val="Times New Roman"/>
        <family val="1"/>
        <charset val="186"/>
      </rPr>
      <t>Žalias pirkimas</t>
    </r>
    <r>
      <rPr>
        <sz val="11"/>
        <rFont val="Times New Roman"/>
        <family val="1"/>
        <charset val="186"/>
      </rPr>
      <t xml:space="preserve"> BV16-204/25, 55815-5</t>
    </r>
  </si>
  <si>
    <t>Kompiuteriu pirkimas 5 vnt. (PCA4, PCA4.1, PCA4.17, PCA4.18, PCA4.19, PCA4.21)</t>
  </si>
  <si>
    <t>CPO351130</t>
  </si>
  <si>
    <t>S2-80/25, 2025-09-02</t>
  </si>
  <si>
    <r>
      <t xml:space="preserve">Elektroninis </t>
    </r>
    <r>
      <rPr>
        <sz val="11"/>
        <color indexed="17"/>
        <rFont val="Times New Roman"/>
        <family val="1"/>
        <charset val="186"/>
      </rPr>
      <t>Žalias pirkimas</t>
    </r>
    <r>
      <rPr>
        <sz val="11"/>
        <rFont val="Times New Roman"/>
        <family val="1"/>
        <charset val="186"/>
      </rPr>
      <t xml:space="preserve"> Ekonominis naudingumas BV16-197/25,</t>
    </r>
    <r>
      <rPr>
        <sz val="11"/>
        <color indexed="10"/>
        <rFont val="Times New Roman"/>
        <family val="1"/>
        <charset val="186"/>
      </rPr>
      <t xml:space="preserve"> </t>
    </r>
    <r>
      <rPr>
        <sz val="11"/>
        <rFont val="Times New Roman"/>
        <family val="1"/>
        <charset val="186"/>
      </rPr>
      <t>55741-4</t>
    </r>
  </si>
  <si>
    <t>Vienk. medicininės kaukės su gumyte 138000 vnt.</t>
  </si>
  <si>
    <t>CPO350600</t>
  </si>
  <si>
    <t>UAB "Baltic Masks"</t>
  </si>
  <si>
    <t>S2-83/25, 2026-07-08</t>
  </si>
  <si>
    <r>
      <t xml:space="preserve">Elektroninis </t>
    </r>
    <r>
      <rPr>
        <sz val="11"/>
        <color indexed="17"/>
        <rFont val="Times New Roman"/>
        <family val="1"/>
        <charset val="186"/>
      </rPr>
      <t>Žalias pirkimas</t>
    </r>
    <r>
      <rPr>
        <sz val="11"/>
        <rFont val="Times New Roman"/>
        <family val="1"/>
        <charset val="186"/>
      </rPr>
      <t xml:space="preserve"> </t>
    </r>
    <r>
      <rPr>
        <sz val="11"/>
        <rFont val="Times New Roman"/>
        <family val="1"/>
        <charset val="186"/>
      </rPr>
      <t xml:space="preserve"> BV16-191/25,</t>
    </r>
    <r>
      <rPr>
        <sz val="11"/>
        <color indexed="10"/>
        <rFont val="Times New Roman"/>
        <family val="1"/>
        <charset val="186"/>
      </rPr>
      <t xml:space="preserve"> </t>
    </r>
    <r>
      <rPr>
        <sz val="11"/>
        <rFont val="Times New Roman"/>
        <family val="1"/>
        <charset val="186"/>
      </rPr>
      <t>55745-2</t>
    </r>
  </si>
  <si>
    <t>Funkcinių ir elektrinių lovų, naujam operacinės blokui, pirkimas</t>
  </si>
  <si>
    <t>CPO350756</t>
  </si>
  <si>
    <t>Elektroninis Žalias pirkimas BV16-190/25, 77828</t>
  </si>
  <si>
    <t>Hialurono rūgšties gelis 5 ml su kaniule 5 vnt.</t>
  </si>
  <si>
    <t>UAB ViaMedPharma</t>
  </si>
  <si>
    <t>VIA-20275</t>
  </si>
  <si>
    <t>Žodžiu BV16-205/25, 55821-3</t>
  </si>
  <si>
    <t>Steelco plovimo ir dezinfekavimo mašinos DS 1000 1S remontas</t>
  </si>
  <si>
    <t>50400000-9</t>
  </si>
  <si>
    <t>UAB Sanovus</t>
  </si>
  <si>
    <t>SAN0046845</t>
  </si>
  <si>
    <t>Žodžiu BV16-200/25, 55939-1</t>
  </si>
  <si>
    <t>Avarinio-evakuacinio išėjimo šviestuvai</t>
  </si>
  <si>
    <t>31520000-7</t>
  </si>
  <si>
    <t>UAB Dogas</t>
  </si>
  <si>
    <t>DOG070173029</t>
  </si>
  <si>
    <t>Žodžiu BV16-203/25, 55753-1</t>
  </si>
  <si>
    <t>Šalto, karšto vandentiekio, nuotekų tinklų ir šildymo sistemų ir tinklų remontas</t>
  </si>
  <si>
    <t>50700000-2</t>
  </si>
  <si>
    <t>UAB Kašiva</t>
  </si>
  <si>
    <t>S1-357/25, 2026-09-08</t>
  </si>
  <si>
    <r>
      <t xml:space="preserve">Raštu </t>
    </r>
    <r>
      <rPr>
        <sz val="11"/>
        <color indexed="17"/>
        <rFont val="Times New Roman"/>
        <family val="1"/>
        <charset val="186"/>
      </rPr>
      <t xml:space="preserve">Žalias pirkimas </t>
    </r>
    <r>
      <rPr>
        <sz val="11"/>
        <rFont val="Times New Roman"/>
        <family val="1"/>
        <charset val="186"/>
      </rPr>
      <t>CVP IS Neskelbiama BV16-157/25, 55792</t>
    </r>
  </si>
  <si>
    <t>Spausdintuvų pirkimas 4 vnt. (LS1-1)</t>
  </si>
  <si>
    <t>CPO351598</t>
  </si>
  <si>
    <t>UAB "Novakopa"</t>
  </si>
  <si>
    <t>S2-84/25, 2025-07-23</t>
  </si>
  <si>
    <r>
      <t xml:space="preserve">Elektroninis </t>
    </r>
    <r>
      <rPr>
        <sz val="11"/>
        <color indexed="17"/>
        <rFont val="Times New Roman"/>
        <family val="1"/>
        <charset val="186"/>
      </rPr>
      <t>Žalias pirkimas</t>
    </r>
    <r>
      <rPr>
        <sz val="11"/>
        <rFont val="Times New Roman"/>
        <family val="1"/>
        <charset val="186"/>
      </rPr>
      <t xml:space="preserve"> Ekonominis naudingumas BV16-199/25,</t>
    </r>
    <r>
      <rPr>
        <sz val="11"/>
        <color indexed="10"/>
        <rFont val="Times New Roman"/>
        <family val="1"/>
        <charset val="186"/>
      </rPr>
      <t xml:space="preserve"> </t>
    </r>
    <r>
      <rPr>
        <sz val="11"/>
        <rFont val="Times New Roman"/>
        <family val="1"/>
        <charset val="186"/>
      </rPr>
      <t>55741-4</t>
    </r>
  </si>
  <si>
    <t xml:space="preserve">Ligoninės informacinės sistemos ESIS priežiūros, tobulinimo ir naudotojų konsultavimo paslaugos </t>
  </si>
  <si>
    <t>Atviras konkursas (supaprastinta tvarka) ID 2568339</t>
  </si>
  <si>
    <t>UAB "Varutis"</t>
  </si>
  <si>
    <t>S1-356/25,  2028-07-09</t>
  </si>
  <si>
    <r>
      <t xml:space="preserve">Elektroninis </t>
    </r>
    <r>
      <rPr>
        <sz val="11"/>
        <color indexed="17"/>
        <rFont val="Times New Roman"/>
        <family val="1"/>
        <charset val="186"/>
      </rPr>
      <t>Žalias pirkimas</t>
    </r>
    <r>
      <rPr>
        <sz val="11"/>
        <rFont val="Times New Roman"/>
        <family val="1"/>
        <charset val="186"/>
      </rPr>
      <t xml:space="preserve"> BV16-82/25, 55734 </t>
    </r>
  </si>
  <si>
    <t>Lazerinės hemaroido plastikos (LHP) šviesolaidis su biopsine adata</t>
  </si>
  <si>
    <t>331000000-1</t>
  </si>
  <si>
    <t>UAB SIA Flebomedika</t>
  </si>
  <si>
    <t>FLB 035593</t>
  </si>
  <si>
    <t>Žodžiu BV16-208/25, 79777-3</t>
  </si>
  <si>
    <t>UKM115982</t>
  </si>
  <si>
    <t>Pašto paslaugos</t>
  </si>
  <si>
    <t>CPO351599</t>
  </si>
  <si>
    <t>64110000-0</t>
  </si>
  <si>
    <t>UAB "Samus"</t>
  </si>
  <si>
    <t>S2-87/25,  2026-07-13</t>
  </si>
  <si>
    <r>
      <t xml:space="preserve">Elektroninis </t>
    </r>
    <r>
      <rPr>
        <sz val="11"/>
        <color indexed="17"/>
        <rFont val="Times New Roman"/>
        <family val="1"/>
        <charset val="186"/>
      </rPr>
      <t>Žalias pirkimas</t>
    </r>
    <r>
      <rPr>
        <sz val="11"/>
        <rFont val="Times New Roman"/>
        <family val="1"/>
        <charset val="186"/>
      </rPr>
      <t xml:space="preserve"> BV16-198/25,</t>
    </r>
    <r>
      <rPr>
        <sz val="11"/>
        <color indexed="10"/>
        <rFont val="Times New Roman"/>
        <family val="1"/>
        <charset val="186"/>
      </rPr>
      <t xml:space="preserve"> </t>
    </r>
    <r>
      <rPr>
        <sz val="11"/>
        <rFont val="Times New Roman"/>
        <family val="1"/>
        <charset val="186"/>
      </rPr>
      <t>55771</t>
    </r>
  </si>
  <si>
    <t>UKM116173</t>
  </si>
  <si>
    <t>Žodžiu BV16-193/25, 55921-6 Pirkimas metų eigoje</t>
  </si>
  <si>
    <t>Tvirtinimo elementai</t>
  </si>
  <si>
    <t>UAB Ginestra</t>
  </si>
  <si>
    <t>S1-370/25, 2028-07-15</t>
  </si>
  <si>
    <r>
      <t xml:space="preserve">Raštu </t>
    </r>
    <r>
      <rPr>
        <sz val="11"/>
        <color indexed="17"/>
        <rFont val="Times New Roman"/>
        <family val="1"/>
        <charset val="186"/>
      </rPr>
      <t>Žalias pirkimas</t>
    </r>
    <r>
      <rPr>
        <sz val="11"/>
        <rFont val="Times New Roman"/>
        <family val="1"/>
        <charset val="186"/>
      </rPr>
      <t xml:space="preserve"> CVP IS Neskelbiama BV16-196/25, 78299</t>
    </r>
  </si>
  <si>
    <t>LT-2025-58586</t>
  </si>
  <si>
    <t>Durys (vienos sąvaros plieninės vidaus durys)</t>
  </si>
  <si>
    <t>44221000-5</t>
  </si>
  <si>
    <t>UAB Dorvila</t>
  </si>
  <si>
    <t>S1-369/25, 2028-07-15</t>
  </si>
  <si>
    <r>
      <t xml:space="preserve">Raštu </t>
    </r>
    <r>
      <rPr>
        <sz val="11"/>
        <color indexed="17"/>
        <rFont val="Times New Roman"/>
        <family val="1"/>
        <charset val="186"/>
      </rPr>
      <t>Žalias pirkimas</t>
    </r>
    <r>
      <rPr>
        <sz val="11"/>
        <rFont val="Times New Roman"/>
        <family val="1"/>
        <charset val="186"/>
      </rPr>
      <t xml:space="preserve"> Neskelbiama BV16-185/25, 78301</t>
    </r>
  </si>
  <si>
    <t>Durų spynos ir furnitūra</t>
  </si>
  <si>
    <t>MB Spynų bazė</t>
  </si>
  <si>
    <t>S1-376/25, 2025-10-06</t>
  </si>
  <si>
    <r>
      <t xml:space="preserve">Raštu </t>
    </r>
    <r>
      <rPr>
        <sz val="11"/>
        <color indexed="17"/>
        <rFont val="Times New Roman"/>
        <family val="1"/>
        <charset val="186"/>
      </rPr>
      <t>Žalias pirkimas</t>
    </r>
    <r>
      <rPr>
        <sz val="11"/>
        <rFont val="Times New Roman"/>
        <family val="1"/>
        <charset val="186"/>
      </rPr>
      <t xml:space="preserve"> CVP IS Neskelbiama BV16-180/25, 55925-4</t>
    </r>
  </si>
  <si>
    <t>CPO352751</t>
  </si>
  <si>
    <t>UAB "Alfamed"</t>
  </si>
  <si>
    <t>S2-93/25,  2025-12-22</t>
  </si>
  <si>
    <r>
      <t xml:space="preserve">Elektroninis </t>
    </r>
    <r>
      <rPr>
        <sz val="11"/>
        <color indexed="17"/>
        <rFont val="Times New Roman"/>
        <family val="1"/>
        <charset val="186"/>
      </rPr>
      <t>Žalias pirkimas</t>
    </r>
    <r>
      <rPr>
        <sz val="11"/>
        <rFont val="Times New Roman"/>
        <family val="1"/>
        <charset val="186"/>
      </rPr>
      <t xml:space="preserve"> BV16-190/25, 77828</t>
    </r>
  </si>
  <si>
    <t>Autonominių grindų plovimo mašinų - robotų pirkimas</t>
  </si>
  <si>
    <t>Atviras konkursas (supaprastinta tvarka) ID 1955483</t>
  </si>
  <si>
    <t>39713410-0</t>
  </si>
  <si>
    <t>UAB "Karšta šalta"</t>
  </si>
  <si>
    <t>S1-405/25, 2025-12-15</t>
  </si>
  <si>
    <r>
      <t xml:space="preserve">Elektroninis </t>
    </r>
    <r>
      <rPr>
        <sz val="11"/>
        <color indexed="17"/>
        <rFont val="Times New Roman"/>
        <family val="1"/>
        <charset val="186"/>
      </rPr>
      <t>Žalias pirkimas</t>
    </r>
    <r>
      <rPr>
        <sz val="11"/>
        <rFont val="Times New Roman"/>
        <family val="1"/>
        <charset val="186"/>
      </rPr>
      <t xml:space="preserve"> BV16-8/25, 55732</t>
    </r>
  </si>
  <si>
    <t>Įprasto našumo išmanusis telefonas 4 vnt.</t>
  </si>
  <si>
    <t>CPO353883</t>
  </si>
  <si>
    <t>32250000-0</t>
  </si>
  <si>
    <t>Elektroninis Žalias pirkimas Ekonominis naudingumas BV16-211/25, 55744-1</t>
  </si>
  <si>
    <t>Etikečių spausdintuvai, 6 vnt.</t>
  </si>
  <si>
    <t>UAB VARLE</t>
  </si>
  <si>
    <t>VARTL0510193</t>
  </si>
  <si>
    <t>Žodžiu BV16-209/25, 55883-7</t>
  </si>
  <si>
    <t>UKM116739</t>
  </si>
  <si>
    <t>Transporto priemonių techninė apžiūra</t>
  </si>
  <si>
    <t xml:space="preserve">UAB „TUV NORD Lietuva“ </t>
  </si>
  <si>
    <t>Nr. 0000403</t>
  </si>
  <si>
    <t>Žodžiu BV16-215/25, 55936-3 Pirkimas metų eigoje</t>
  </si>
  <si>
    <t xml:space="preserve">Stelažai su lentynomis </t>
  </si>
  <si>
    <t>UAB Guido Group</t>
  </si>
  <si>
    <t>GG250570</t>
  </si>
  <si>
    <t>Žodžiu BV16-202/25, 55910-6</t>
  </si>
  <si>
    <t xml:space="preserve">UAB „Gustum“ </t>
  </si>
  <si>
    <t>ANTS25</t>
  </si>
  <si>
    <t>Sorbitol/Mannitol 3% 3000 ml praplovimams 432 fl.</t>
  </si>
  <si>
    <t>BBM 113717</t>
  </si>
  <si>
    <t>Žodžiu BV16-222/25, 55821-4 Pirkimas metų eigoje</t>
  </si>
  <si>
    <t>CPO355301</t>
  </si>
  <si>
    <t>Mokymai Hemodializė</t>
  </si>
  <si>
    <t>KURS250101402</t>
  </si>
  <si>
    <t>Žodžiu BV16-192/25, 55817-12</t>
  </si>
  <si>
    <t xml:space="preserve">UAB Floristas </t>
  </si>
  <si>
    <t>FLOR24490</t>
  </si>
  <si>
    <t>Įrengimų, įrankių ir technikos nuoma</t>
  </si>
  <si>
    <t>UAB GOTAS</t>
  </si>
  <si>
    <t>GTV00203655</t>
  </si>
  <si>
    <t>Žodžiu BV16-213/25, 55925-6 Pirkimas metų eigoje</t>
  </si>
  <si>
    <t>Automobilio registravimas EFJ625</t>
  </si>
  <si>
    <t xml:space="preserve">AB Regitra </t>
  </si>
  <si>
    <t>VLAV351334</t>
  </si>
  <si>
    <t>Automobilių registravimas 2</t>
  </si>
  <si>
    <t>VLAV351331</t>
  </si>
  <si>
    <t>TP registravimas HAL492</t>
  </si>
  <si>
    <t>TP deklaracija</t>
  </si>
  <si>
    <t>VLAV351325</t>
  </si>
  <si>
    <t>VLAV351332</t>
  </si>
  <si>
    <t>VLAV351329</t>
  </si>
  <si>
    <t>TP registravimas EFJ625</t>
  </si>
  <si>
    <t>Spausdintuvų remontas</t>
  </si>
  <si>
    <t>UAB Biuro servisas</t>
  </si>
  <si>
    <t>S1-451/25, 2028-07-31</t>
  </si>
  <si>
    <t>Raštu Žalias pirkimas CVP IS Neskelbiama BV16-189/25, 55790</t>
  </si>
  <si>
    <t>Puodeliai ir puodelių lėkštutės</t>
  </si>
  <si>
    <t>392000000-4</t>
  </si>
  <si>
    <t xml:space="preserve">UAB Kesko Senukai Digital </t>
  </si>
  <si>
    <t>EPA0140740</t>
  </si>
  <si>
    <t>Žodžiu BV16-219/25, 55911-8 Pirkimas metų eigoje</t>
  </si>
  <si>
    <t>UKM117230</t>
  </si>
  <si>
    <t>GTV00203892</t>
  </si>
  <si>
    <t>UAB Lankava</t>
  </si>
  <si>
    <t>LAN919926</t>
  </si>
  <si>
    <t>IP telefonas, 50 vnt.</t>
  </si>
  <si>
    <t>32200000-5</t>
  </si>
  <si>
    <t>UAB CSC Telecom</t>
  </si>
  <si>
    <t>CSCB25080003</t>
  </si>
  <si>
    <t>Žodžiu BV16-214/25, 55891-1</t>
  </si>
  <si>
    <t>Monitorius su integruotu jungčių kartotuvu</t>
  </si>
  <si>
    <t>VARTL0541983</t>
  </si>
  <si>
    <t>Žodžiu BV16-227/25, 55883-8</t>
  </si>
  <si>
    <t>Anestezijos aparatai su paciento monitoriumi (konsoliduotas pirkimas)</t>
  </si>
  <si>
    <t>Atviras konkursas ID 3045168</t>
  </si>
  <si>
    <t>UAB "MedUS Medical"</t>
  </si>
  <si>
    <t>S1-454/25/MP25-64, 2028-11-17</t>
  </si>
  <si>
    <r>
      <t xml:space="preserve">Elektroninis </t>
    </r>
    <r>
      <rPr>
        <sz val="11"/>
        <color indexed="17"/>
        <rFont val="Times New Roman"/>
        <family val="1"/>
        <charset val="186"/>
      </rPr>
      <t>Žalias pirkimas</t>
    </r>
    <r>
      <rPr>
        <sz val="11"/>
        <rFont val="Times New Roman"/>
        <family val="1"/>
        <charset val="186"/>
      </rPr>
      <t xml:space="preserve"> konsoliduotas pirkimas kartu su VšĮ Centro pliklinika BV16-164/25, 77304-77368 </t>
    </r>
  </si>
  <si>
    <t>Mokymai „Geros higienos praktikos taisyklių taikymas viešajame  maitinime“</t>
  </si>
  <si>
    <t>MB Tulipas</t>
  </si>
  <si>
    <t>TLP00004814</t>
  </si>
  <si>
    <t>Žodžiu BV16-235/25, 55817-13</t>
  </si>
  <si>
    <t>Dokumentų naikiklio remontas</t>
  </si>
  <si>
    <t>MKV002805</t>
  </si>
  <si>
    <t>Žodžiu BV16-216/25, 55938-2</t>
  </si>
  <si>
    <t>FLOR24522</t>
  </si>
  <si>
    <t>PVC dangos įrengimas naujame pastate (Operacinių blokas)</t>
  </si>
  <si>
    <t>45430000-0</t>
  </si>
  <si>
    <t>UAB Ogrinda</t>
  </si>
  <si>
    <t>S1-458/25, 2025-12-18</t>
  </si>
  <si>
    <r>
      <t xml:space="preserve">Raštu </t>
    </r>
    <r>
      <rPr>
        <sz val="11"/>
        <color indexed="17"/>
        <rFont val="Times New Roman"/>
        <family val="1"/>
        <charset val="186"/>
      </rPr>
      <t>Žalias pirkimas</t>
    </r>
    <r>
      <rPr>
        <sz val="11"/>
        <rFont val="Times New Roman"/>
        <family val="1"/>
        <charset val="186"/>
      </rPr>
      <t xml:space="preserve"> CVP IS Neskelbiama BV16-207/25, 78988</t>
    </r>
  </si>
  <si>
    <t>UKM118409</t>
  </si>
  <si>
    <t>LT-2025-68192</t>
  </si>
  <si>
    <t>Transp. priem. CITROEN JUMPER LEA048 VCAP draudimas</t>
  </si>
  <si>
    <t>S2-99/25, 2025-08-29</t>
  </si>
  <si>
    <t>Žodžiu Žalias pirkimas BV16-239/25, 55815-6</t>
  </si>
  <si>
    <t>Higieninis popierius</t>
  </si>
  <si>
    <t>CPO354351</t>
  </si>
  <si>
    <t>33760000-5</t>
  </si>
  <si>
    <t>UAB "Mineraliniai vandenys ir alus"</t>
  </si>
  <si>
    <t>S2-100/25,  2026-08-20</t>
  </si>
  <si>
    <r>
      <t xml:space="preserve">Elektroninis </t>
    </r>
    <r>
      <rPr>
        <sz val="11"/>
        <color indexed="17"/>
        <rFont val="Times New Roman"/>
        <family val="1"/>
        <charset val="186"/>
      </rPr>
      <t>Žalias pirkimas</t>
    </r>
    <r>
      <rPr>
        <sz val="11"/>
        <rFont val="Times New Roman"/>
        <family val="1"/>
        <charset val="186"/>
      </rPr>
      <t xml:space="preserve"> BV16-228/25, 55767-2</t>
    </r>
  </si>
  <si>
    <t>Konsolių naujam operacinės blokui pirkimas</t>
  </si>
  <si>
    <t>Atviras konkursas ID 3348279</t>
  </si>
  <si>
    <t>UAB "Asanmeda"</t>
  </si>
  <si>
    <t>S1-459/25/KC-728-SK, 2025-11-09</t>
  </si>
  <si>
    <r>
      <t xml:space="preserve">Elektroninis </t>
    </r>
    <r>
      <rPr>
        <sz val="11"/>
        <color indexed="17"/>
        <rFont val="Times New Roman"/>
        <family val="1"/>
        <charset val="186"/>
      </rPr>
      <t>Žalias pirkimas</t>
    </r>
    <r>
      <rPr>
        <sz val="11"/>
        <rFont val="Times New Roman"/>
        <family val="1"/>
        <charset val="186"/>
      </rPr>
      <t xml:space="preserve"> BV16-154/25, 55735-3 </t>
    </r>
  </si>
  <si>
    <t>S1-466/25, 2025-11-21</t>
  </si>
  <si>
    <t>Vaizdo stebėjimo įrangos vidinis kietasis diskas</t>
  </si>
  <si>
    <t>VARTL0549866</t>
  </si>
  <si>
    <t>Žodžiu BV16-243/25, 55883-10</t>
  </si>
  <si>
    <t>Konsultavimo paslaugos (techninių specifikacijų rengimo klausimais)</t>
  </si>
  <si>
    <t>Andrius Malvicas Individualios veiklos pažyma Nr. 1122406</t>
  </si>
  <si>
    <t>S1-463/25, 2026-10-21</t>
  </si>
  <si>
    <r>
      <t xml:space="preserve">Raštu </t>
    </r>
    <r>
      <rPr>
        <sz val="11"/>
        <color indexed="17"/>
        <rFont val="Times New Roman"/>
        <family val="1"/>
        <charset val="186"/>
      </rPr>
      <t>Žalias pirkimas</t>
    </r>
    <r>
      <rPr>
        <sz val="11"/>
        <rFont val="Times New Roman"/>
        <family val="1"/>
        <charset val="186"/>
      </rPr>
      <t xml:space="preserve"> Neskelbiama BV16-241/25, 55970-2</t>
    </r>
  </si>
  <si>
    <t>Teritorijos kanalizacinių vamzdynų valymo paslauga</t>
  </si>
  <si>
    <t>90420000-7</t>
  </si>
  <si>
    <t>UAB Vidurys</t>
  </si>
  <si>
    <t>S1-464/25, 2028-08-24</t>
  </si>
  <si>
    <r>
      <t xml:space="preserve">Raštu </t>
    </r>
    <r>
      <rPr>
        <sz val="11"/>
        <color indexed="17"/>
        <rFont val="Times New Roman"/>
        <family val="1"/>
        <charset val="186"/>
      </rPr>
      <t>Žalias pirkimas</t>
    </r>
    <r>
      <rPr>
        <sz val="11"/>
        <rFont val="Times New Roman"/>
        <family val="1"/>
        <charset val="186"/>
      </rPr>
      <t xml:space="preserve"> CVP IS Neskelbiama BV16-217/25, 55785</t>
    </r>
  </si>
  <si>
    <t>Nešiojamo kompiuterio maitinimo šaltinis</t>
  </si>
  <si>
    <t>S11-166095</t>
  </si>
  <si>
    <t>Žodžiu BV16-245/25, 55883-11</t>
  </si>
  <si>
    <t>Spausdintuvo juodos spalvos fotocilindro mazgas</t>
  </si>
  <si>
    <t>UAB Daily print</t>
  </si>
  <si>
    <t>1STOP/054904</t>
  </si>
  <si>
    <t>Žodžiu BV16-242/25, 55883-9</t>
  </si>
  <si>
    <t>GU2506</t>
  </si>
  <si>
    <t>Mobilieji telefonai su įkrovikliais</t>
  </si>
  <si>
    <t>UAB Tele2 prekyba</t>
  </si>
  <si>
    <t>PV1.14419009</t>
  </si>
  <si>
    <t>Žodžiu BV16-246/25, 80952-1 Pirkimas metų eigoje</t>
  </si>
  <si>
    <t>PV1.14419010</t>
  </si>
  <si>
    <t>Nuolaidų platformos perks.lt naudojimosi paslauga metams</t>
  </si>
  <si>
    <t>72300000-8</t>
  </si>
  <si>
    <t>UAB Ryte ir vakare</t>
  </si>
  <si>
    <t>RV2439</t>
  </si>
  <si>
    <t>Žodžiu BV16-237/25, 55963-1</t>
  </si>
  <si>
    <t>FLOR24609</t>
  </si>
  <si>
    <t>Žodžiu BV16-210/25, 55845-2 Pirkimas metų eigoje</t>
  </si>
  <si>
    <t xml:space="preserve">UAB „TUV NORD </t>
  </si>
  <si>
    <t>120Nr. 0000564</t>
  </si>
  <si>
    <t>Medicinos įrangos techninės priežiūros ir remonto paslaugų su dalimis pirkimas</t>
  </si>
  <si>
    <t>CPO356634</t>
  </si>
  <si>
    <t>50421000-2 33100000-1</t>
  </si>
  <si>
    <t>S2-106/25,  2028-08-28</t>
  </si>
  <si>
    <r>
      <t xml:space="preserve">Elektroninis </t>
    </r>
    <r>
      <rPr>
        <sz val="11"/>
        <color indexed="17"/>
        <rFont val="Times New Roman"/>
        <family val="1"/>
        <charset val="186"/>
      </rPr>
      <t>Žalias pirkimas</t>
    </r>
    <r>
      <rPr>
        <sz val="11"/>
        <rFont val="Times New Roman"/>
        <family val="1"/>
        <charset val="186"/>
      </rPr>
      <t xml:space="preserve"> Ekonominis naudingumas BV16-229/25, 80620-3</t>
    </r>
  </si>
  <si>
    <t>UAB "Sanovus"</t>
  </si>
  <si>
    <t>S2-105/25,  2028-08-28</t>
  </si>
  <si>
    <t>UAB "Valdemedika"</t>
  </si>
  <si>
    <t>S2-104/25,  2028-08-28</t>
  </si>
  <si>
    <t>UAB "Kavita"</t>
  </si>
  <si>
    <t>S2-103/25,  2028-08-28</t>
  </si>
  <si>
    <t>UAB "Eminentis"</t>
  </si>
  <si>
    <t>S2-102/25,  2028-08-28</t>
  </si>
  <si>
    <t>Lietuvos ir Šveicarijos UAB Hospitex Diagnostics Kaunas</t>
  </si>
  <si>
    <t>S2-101/25,  2028-08-28</t>
  </si>
  <si>
    <t>UAB "Salmeda"</t>
  </si>
  <si>
    <t>S1-468/25,  2028-08-28</t>
  </si>
  <si>
    <t>Įvairūs maisto produktai per CPO (Šviežių ir raugintų daržovių pirkimas ir pristatymas)</t>
  </si>
  <si>
    <t>CPO356958</t>
  </si>
  <si>
    <t>15100000-9</t>
  </si>
  <si>
    <t>UAB "Laukesta"</t>
  </si>
  <si>
    <t>S2-107/25,  2026-08-31</t>
  </si>
  <si>
    <r>
      <t xml:space="preserve">Elektroninis </t>
    </r>
    <r>
      <rPr>
        <sz val="11"/>
        <color indexed="17"/>
        <rFont val="Times New Roman"/>
        <family val="1"/>
        <charset val="186"/>
      </rPr>
      <t>Žalias pirkimas</t>
    </r>
    <r>
      <rPr>
        <sz val="11"/>
        <rFont val="Times New Roman"/>
        <family val="1"/>
        <charset val="186"/>
      </rPr>
      <t xml:space="preserve"> BV16-234/25, 80710-1</t>
    </r>
  </si>
  <si>
    <t>Vienkartiniai lankstūs OTIS ureteroskopai</t>
  </si>
  <si>
    <t>UAB AmberCell Solutions</t>
  </si>
  <si>
    <t>ODAS0017352</t>
  </si>
  <si>
    <t>Žodžiu BV16-247/25, 79777-4</t>
  </si>
  <si>
    <t>Ligonių pervežimo paslauga</t>
  </si>
  <si>
    <t>85143000-3</t>
  </si>
  <si>
    <t>Greitosios medicinos pagalbos tarnyba (Vilniaus fil.)</t>
  </si>
  <si>
    <t>S2-108/25, 2026-01-29</t>
  </si>
  <si>
    <r>
      <t xml:space="preserve">Raštu </t>
    </r>
    <r>
      <rPr>
        <sz val="11"/>
        <color indexed="17"/>
        <rFont val="Times New Roman"/>
        <family val="1"/>
        <charset val="186"/>
      </rPr>
      <t>Žalias pirkimas</t>
    </r>
    <r>
      <rPr>
        <sz val="11"/>
        <rFont val="Times New Roman"/>
        <family val="1"/>
        <charset val="186"/>
      </rPr>
      <t xml:space="preserve"> CVP IS Neskelbiama BV16-238/25, 80880</t>
    </r>
  </si>
  <si>
    <t>BBM 114363</t>
  </si>
  <si>
    <t>Sklypo (kadastro Nr. 0101/0034:114) adresu Antakalnio g. 57, Vilniaus detaliojo plano koregavimas</t>
  </si>
  <si>
    <t>71240000-2</t>
  </si>
  <si>
    <t>UAB Vilniaus geodezijos linija</t>
  </si>
  <si>
    <t>S1-467/25, 2026-11-01</t>
  </si>
  <si>
    <r>
      <t xml:space="preserve">Raštu </t>
    </r>
    <r>
      <rPr>
        <sz val="11"/>
        <color indexed="17"/>
        <rFont val="Times New Roman"/>
        <family val="1"/>
        <charset val="186"/>
      </rPr>
      <t>Žalias pirkimas</t>
    </r>
    <r>
      <rPr>
        <sz val="11"/>
        <rFont val="Times New Roman"/>
        <family val="1"/>
        <charset val="186"/>
      </rPr>
      <t xml:space="preserve">  Neskelbiama BV16-224/25, 79724</t>
    </r>
  </si>
  <si>
    <t>Kėdės, foteliai, laukiamojo baldai</t>
  </si>
  <si>
    <t>UAB Sarenus</t>
  </si>
  <si>
    <t>S1-470/25, 2026-02-02</t>
  </si>
  <si>
    <r>
      <t xml:space="preserve">Raštu </t>
    </r>
    <r>
      <rPr>
        <sz val="11"/>
        <color indexed="17"/>
        <rFont val="Times New Roman"/>
        <family val="1"/>
        <charset val="186"/>
      </rPr>
      <t xml:space="preserve">Žalias pirkimas </t>
    </r>
    <r>
      <rPr>
        <sz val="11"/>
        <rFont val="Times New Roman"/>
        <family val="1"/>
        <charset val="186"/>
      </rPr>
      <t xml:space="preserve"> Neskelbiama BV16-226/25, 79720-1</t>
    </r>
  </si>
  <si>
    <t>Asmens higienos gaminiai (kremai)</t>
  </si>
  <si>
    <t>CPO356457</t>
  </si>
  <si>
    <t>S2-111/25,  2026-09-03</t>
  </si>
  <si>
    <r>
      <t xml:space="preserve">Elektroninis </t>
    </r>
    <r>
      <rPr>
        <sz val="11"/>
        <color indexed="17"/>
        <rFont val="Times New Roman"/>
        <family val="1"/>
        <charset val="186"/>
      </rPr>
      <t>Žalias pirkimas</t>
    </r>
    <r>
      <rPr>
        <sz val="11"/>
        <rFont val="Times New Roman"/>
        <family val="1"/>
        <charset val="186"/>
      </rPr>
      <t xml:space="preserve"> BV16-231/25, 55767-2</t>
    </r>
  </si>
  <si>
    <t>UAB "TZMO Lietuva"</t>
  </si>
  <si>
    <t>S2-110/25,  2026-09-03</t>
  </si>
  <si>
    <t>Buities prekės</t>
  </si>
  <si>
    <t>CPO355300</t>
  </si>
  <si>
    <t>19640000-4</t>
  </si>
  <si>
    <t>UAB "Morning LT"</t>
  </si>
  <si>
    <t>S2-113/25,  2026-09-03</t>
  </si>
  <si>
    <r>
      <t xml:space="preserve">Elektroninis </t>
    </r>
    <r>
      <rPr>
        <sz val="11"/>
        <color indexed="17"/>
        <rFont val="Times New Roman"/>
        <family val="1"/>
        <charset val="186"/>
      </rPr>
      <t>Žalias pirkimas</t>
    </r>
    <r>
      <rPr>
        <sz val="11"/>
        <rFont val="Times New Roman"/>
        <family val="1"/>
        <charset val="186"/>
      </rPr>
      <t xml:space="preserve"> Konsoliduotas pirkimas kartu su VšĮ Kėdainių ligonine ir VšĮ Anykščių rajono savivaldybės ligonine BV16-220/25, 55795</t>
    </r>
  </si>
  <si>
    <t>Skelbiam ne mes</t>
  </si>
  <si>
    <t>Įvairios medicininės įrangos pirkimas naujam operaciniam blokui per CPO (Kiti medicininiai baldai: Instrumentinis reguliuojamo aukščio staliukas I)</t>
  </si>
  <si>
    <t>CPO357427</t>
  </si>
  <si>
    <t>UAB "A-Z Prekyba"</t>
  </si>
  <si>
    <t>S2-114/25,  2026-11-03</t>
  </si>
  <si>
    <r>
      <t xml:space="preserve">Elektroninis </t>
    </r>
    <r>
      <rPr>
        <sz val="11"/>
        <color indexed="17"/>
        <rFont val="Times New Roman"/>
        <family val="1"/>
        <charset val="186"/>
      </rPr>
      <t>Žalias pirkimas</t>
    </r>
    <r>
      <rPr>
        <sz val="11"/>
        <rFont val="Times New Roman"/>
        <family val="1"/>
        <charset val="186"/>
      </rPr>
      <t xml:space="preserve"> BV16-232/25, 80801-1</t>
    </r>
  </si>
  <si>
    <t>Įvairios medicininės įrangos pirkimas naujam operaciniam blokui per CPO (Kiti medicininiai baldai: Instrumentinis reguliuojamo aukščio staliukas IV)</t>
  </si>
  <si>
    <t>CPO357484</t>
  </si>
  <si>
    <t>UAB "M Prekyba"</t>
  </si>
  <si>
    <t>S2-115/25,  2026-11-03</t>
  </si>
  <si>
    <t>Įvairios medicininės įrangos pirkimas naujam operaciniam blokui per CPO (Kiti medicininiai baldai: Instrumentinis reguliuojamo aukščio staliukas VIII)</t>
  </si>
  <si>
    <t>CPO357486</t>
  </si>
  <si>
    <t>Elektroninis Žalias pirkimas BV16-232/25, 80801-1</t>
  </si>
  <si>
    <t>Įvairios medicininės įrangos pirkimas naujam operaciniam blokui per CPO (Kiti medicininiai baldai: Spintelė prie lovos su maitinimo staliuku II)</t>
  </si>
  <si>
    <t>CPO357487</t>
  </si>
  <si>
    <t>S2-116/25,  2026-11-03</t>
  </si>
  <si>
    <t>Medicininės įrangos, naujam operacinės blokui, pirkimas (Operaciniai stalai-7 vnt.)</t>
  </si>
  <si>
    <t>Atviras konkursas ID 3187540</t>
  </si>
  <si>
    <t>UAB "AMI sprendimai"</t>
  </si>
  <si>
    <t>S2-112/25, 2025-11-24</t>
  </si>
  <si>
    <t xml:space="preserve">Elektroninis Žalias pirkimas BV16-143/25, 55735-2 </t>
  </si>
  <si>
    <t>UAB "Skirgesa"</t>
  </si>
  <si>
    <t>S1-472/25, 2025-11-24</t>
  </si>
  <si>
    <t>526 Nr. 0000514</t>
  </si>
  <si>
    <t>Pastato Antakalnio g. 57, Vilnius, energijos vartojimo audito ataskaitos parengimo paslauga</t>
  </si>
  <si>
    <t>71314300-5</t>
  </si>
  <si>
    <t>UAB MEPCO</t>
  </si>
  <si>
    <t>S1-469/25, 2026-01-06</t>
  </si>
  <si>
    <r>
      <t xml:space="preserve">Raštu </t>
    </r>
    <r>
      <rPr>
        <sz val="11"/>
        <color indexed="17"/>
        <rFont val="Times New Roman"/>
        <family val="1"/>
        <charset val="186"/>
      </rPr>
      <t>Žalias pirkimas</t>
    </r>
    <r>
      <rPr>
        <sz val="11"/>
        <rFont val="Times New Roman"/>
        <family val="1"/>
        <charset val="186"/>
      </rPr>
      <t xml:space="preserve">  CVP IS Neskelbiama BV16-230/25, 79725</t>
    </r>
  </si>
  <si>
    <t>GTV00204676</t>
  </si>
  <si>
    <t>Asmens higienos ir slaugos prekės</t>
  </si>
  <si>
    <t>UAB ,,OneMed:</t>
  </si>
  <si>
    <t>S1-474/25, 2026-09-07</t>
  </si>
  <si>
    <r>
      <t xml:space="preserve">Raštu </t>
    </r>
    <r>
      <rPr>
        <sz val="11"/>
        <color indexed="17"/>
        <rFont val="Times New Roman"/>
        <family val="1"/>
        <charset val="186"/>
      </rPr>
      <t xml:space="preserve">Žalias pirkimas </t>
    </r>
    <r>
      <rPr>
        <sz val="11"/>
        <rFont val="Times New Roman"/>
        <family val="1"/>
        <charset val="186"/>
      </rPr>
      <t xml:space="preserve"> CVP IS Neskelbiama BV16-221/25, 73805-1</t>
    </r>
  </si>
  <si>
    <t>UAB ,,Skirgesa“</t>
  </si>
  <si>
    <t>S1-475/25, 2026-09-07</t>
  </si>
  <si>
    <t>UAB ,,Barameda“</t>
  </si>
  <si>
    <t>S1-473/25, 2026-09-09</t>
  </si>
  <si>
    <t>LT-2025-74007</t>
  </si>
  <si>
    <t>Įvairios medicininės įrangos pirkimas naujam operaciniam blokui per CPO (Medicininė įranga)</t>
  </si>
  <si>
    <t>CPO357418</t>
  </si>
  <si>
    <t>S2-118/25, 2026-02-09</t>
  </si>
  <si>
    <t>UAB "Litfarma"</t>
  </si>
  <si>
    <t>S2-117/25, 2026-02-09</t>
  </si>
  <si>
    <t>Lietuvos ir Šveicarijos UAB "Hospitex Diagnostics Kaunas"</t>
  </si>
  <si>
    <t>S2-121/25, 2026-02-16</t>
  </si>
  <si>
    <t>UAB "Sorimpeksas"</t>
  </si>
  <si>
    <t>S2-120/25, 2026-02-16</t>
  </si>
  <si>
    <t>S2-139/25, 2026-02-22</t>
  </si>
  <si>
    <t>Dietinio maitinimo paslaugų pirkimas</t>
  </si>
  <si>
    <t>CPO356803</t>
  </si>
  <si>
    <t>UAB "Dussmann Service"</t>
  </si>
  <si>
    <t>S2-119/25, 2027-09-19</t>
  </si>
  <si>
    <r>
      <t xml:space="preserve">Elektroninis </t>
    </r>
    <r>
      <rPr>
        <sz val="11"/>
        <color indexed="17"/>
        <rFont val="Times New Roman"/>
        <family val="1"/>
        <charset val="186"/>
      </rPr>
      <t>Žalias pirkimas</t>
    </r>
    <r>
      <rPr>
        <sz val="11"/>
        <rFont val="Times New Roman"/>
        <family val="1"/>
        <charset val="186"/>
      </rPr>
      <t xml:space="preserve"> Ekonominis naudingumas BV16-235/25,</t>
    </r>
    <r>
      <rPr>
        <sz val="11"/>
        <color indexed="10"/>
        <rFont val="Times New Roman"/>
        <family val="1"/>
        <charset val="186"/>
      </rPr>
      <t xml:space="preserve"> </t>
    </r>
    <r>
      <rPr>
        <sz val="11"/>
        <rFont val="Times New Roman"/>
        <family val="1"/>
        <charset val="186"/>
      </rPr>
      <t>55768-1</t>
    </r>
  </si>
  <si>
    <t>MAX 533250000873</t>
  </si>
  <si>
    <t>CPO358229</t>
  </si>
  <si>
    <t>UAB "Rivosana"</t>
  </si>
  <si>
    <t>S2-128/25, 2028-09-15</t>
  </si>
  <si>
    <t>UAB "Osteca"</t>
  </si>
  <si>
    <t>S2-129/25, 2028-09-15</t>
  </si>
  <si>
    <t>UAB "Arbor Medical Corporation LT"</t>
  </si>
  <si>
    <t>S2-130/25, 2028-09-15</t>
  </si>
  <si>
    <t>CPO359000</t>
  </si>
  <si>
    <t>S2-122/25, 2026-02-16</t>
  </si>
  <si>
    <r>
      <t xml:space="preserve">Elektroninis </t>
    </r>
    <r>
      <rPr>
        <sz val="11"/>
        <color indexed="17"/>
        <rFont val="Times New Roman"/>
        <family val="1"/>
        <charset val="186"/>
      </rPr>
      <t>Žalias pirkimas</t>
    </r>
    <r>
      <rPr>
        <sz val="11"/>
        <rFont val="Times New Roman"/>
        <family val="1"/>
        <charset val="186"/>
      </rPr>
      <t xml:space="preserve"> BV16-252/25, 55674-7</t>
    </r>
  </si>
  <si>
    <t>S2-123/25, 2026-02-16</t>
  </si>
  <si>
    <t>S2-124/25, 2026-02-16</t>
  </si>
  <si>
    <t>CPO359003</t>
  </si>
  <si>
    <t>S2-126/25, 2026-02-16</t>
  </si>
  <si>
    <t>S2-125/25, 2026-02-16</t>
  </si>
  <si>
    <t>UAB "Lex ano"</t>
  </si>
  <si>
    <t>S2-127/25, 2026-02-16</t>
  </si>
  <si>
    <t>SON 0085070</t>
  </si>
  <si>
    <t>Darbo jėgos atrankos paslaugos</t>
  </si>
  <si>
    <t>79600000-0</t>
  </si>
  <si>
    <t>UAB Alliance Recruitment</t>
  </si>
  <si>
    <t>Ilgalaikė ŽODINĖ sutartis 2026-01-16</t>
  </si>
  <si>
    <t>Žodžiu BV16-248/25, 55972-1</t>
  </si>
  <si>
    <t>Įvairūs maisto produktai per CPO (Šviežios mėsos ir šaldytos vištienos pirkimas ir pristatymas)</t>
  </si>
  <si>
    <t>CPO359087</t>
  </si>
  <si>
    <t>UAB "Samsonas"</t>
  </si>
  <si>
    <t>S2-131/25, 2027-03-18</t>
  </si>
  <si>
    <r>
      <t xml:space="preserve">Elektroninis </t>
    </r>
    <r>
      <rPr>
        <sz val="11"/>
        <color indexed="17"/>
        <rFont val="Times New Roman"/>
        <family val="1"/>
        <charset val="186"/>
      </rPr>
      <t>Žalias pirkimas</t>
    </r>
    <r>
      <rPr>
        <sz val="11"/>
        <rFont val="Times New Roman"/>
        <family val="1"/>
        <charset val="186"/>
      </rPr>
      <t xml:space="preserve"> BV16-249/25, 80710-2</t>
    </r>
  </si>
  <si>
    <t>Regėjimo funkcijų analizatorius 1 vnt.</t>
  </si>
  <si>
    <t>UAB Neurovita</t>
  </si>
  <si>
    <t>S1-477/25, 2025-12-17</t>
  </si>
  <si>
    <t>Raštu Žalias pirkimas CVP IS Neskelbiama BV16-253/25, 81573-1</t>
  </si>
  <si>
    <t>Automobilių TOYOTA PROACE MYO778 ir TOYOTA PROACE MYO783 Kasko ir  TPVCAPD</t>
  </si>
  <si>
    <t>If P&amp;C Insurance AS filialas</t>
  </si>
  <si>
    <t>S2-132/25, 2026-09-30</t>
  </si>
  <si>
    <t>Žodžiu BV16-259/25, 55815-7</t>
  </si>
  <si>
    <t>BALCIA Insurance SE Lietuvos filialas</t>
  </si>
  <si>
    <t>S2-134/25, 2026-09-30</t>
  </si>
  <si>
    <t>S2-133/25, 2026-09-30</t>
  </si>
  <si>
    <t>S2-135/25, 2026-09-30</t>
  </si>
  <si>
    <t>Slaugos specialisto buvimo vietos nustatymo paslauga</t>
  </si>
  <si>
    <t>UAB Logtime</t>
  </si>
  <si>
    <t>S1-479/25, 2026-11-20</t>
  </si>
  <si>
    <r>
      <t xml:space="preserve">Raštu </t>
    </r>
    <r>
      <rPr>
        <sz val="11"/>
        <color indexed="17"/>
        <rFont val="Times New Roman"/>
        <family val="1"/>
        <charset val="186"/>
      </rPr>
      <t xml:space="preserve">Žalias pirkimas </t>
    </r>
    <r>
      <rPr>
        <sz val="11"/>
        <rFont val="Times New Roman"/>
        <family val="1"/>
        <charset val="186"/>
      </rPr>
      <t xml:space="preserve"> Neskelbiama BV16-218/25, 55962-4</t>
    </r>
  </si>
  <si>
    <t>CPO355540</t>
  </si>
  <si>
    <t>UAB "Koslita"</t>
  </si>
  <si>
    <t>S2-136/25, 2026-09-21</t>
  </si>
  <si>
    <r>
      <t xml:space="preserve">Elektroninis </t>
    </r>
    <r>
      <rPr>
        <sz val="11"/>
        <color indexed="17"/>
        <rFont val="Times New Roman"/>
        <family val="1"/>
        <charset val="186"/>
      </rPr>
      <t>Žalias pirkimas</t>
    </r>
    <r>
      <rPr>
        <sz val="11"/>
        <rFont val="Times New Roman"/>
        <family val="1"/>
        <charset val="186"/>
      </rPr>
      <t xml:space="preserve">  BV16-220/25, 55795</t>
    </r>
  </si>
  <si>
    <t>Elektronikos komponentai</t>
  </si>
  <si>
    <t>31400000-0</t>
  </si>
  <si>
    <t>S1-478/25, 2028-09-22</t>
  </si>
  <si>
    <r>
      <t xml:space="preserve">Raštu </t>
    </r>
    <r>
      <rPr>
        <sz val="11"/>
        <color indexed="17"/>
        <rFont val="Times New Roman"/>
        <family val="1"/>
        <charset val="186"/>
      </rPr>
      <t xml:space="preserve">Žalias pirkimas </t>
    </r>
    <r>
      <rPr>
        <sz val="11"/>
        <rFont val="Times New Roman"/>
        <family val="1"/>
        <charset val="186"/>
      </rPr>
      <t xml:space="preserve"> Neskelbiama CVP IS BV16-206/25, 55887-1</t>
    </r>
  </si>
  <si>
    <t>MAX 533250000880</t>
  </si>
  <si>
    <t>Įvairios medicininės įrangos pirkimas naujam operaciniam blokui per CPO ((LAR2) Laringoskopo komplektas, kurio rankena su akumuliatoriaus būklės indikatoriumu)</t>
  </si>
  <si>
    <t>CPO359714</t>
  </si>
  <si>
    <t>S2-141/25, 2026-02-24</t>
  </si>
  <si>
    <t>CPO359712</t>
  </si>
  <si>
    <t>S2-142/25, 2026-10-25</t>
  </si>
  <si>
    <t>Atviras konkursas ID 2000594</t>
  </si>
  <si>
    <t>LT-2025-79254</t>
  </si>
  <si>
    <t>VšĮ Vilniaus miesto klinikinės ligoninės duomenys apie 2025 metų viešuosius pirkimus III ketvirtis (atnaujinama kas ketvirtį)</t>
  </si>
  <si>
    <t>S2-38/25, 2027-06-07</t>
  </si>
  <si>
    <t>UAB ,,OneMed"</t>
  </si>
  <si>
    <t xml:space="preserve">Teritorijos priežiūros ir lapų </t>
  </si>
  <si>
    <t>77211500-7</t>
  </si>
  <si>
    <t>UAB Aplinkos darbai</t>
  </si>
  <si>
    <t>S1-482/25, 2028-09-28</t>
  </si>
  <si>
    <r>
      <t xml:space="preserve">Raštu </t>
    </r>
    <r>
      <rPr>
        <sz val="11"/>
        <color indexed="17"/>
        <rFont val="Times New Roman"/>
        <family val="1"/>
        <charset val="186"/>
      </rPr>
      <t>Žalias pirkimas</t>
    </r>
    <r>
      <rPr>
        <sz val="11"/>
        <rFont val="Times New Roman"/>
        <family val="1"/>
        <charset val="186"/>
      </rPr>
      <t xml:space="preserve"> CVP IS Neskelbiama BV16-168/25, 55759-2</t>
    </r>
  </si>
  <si>
    <t>Mokymai „LST EN ISO 15189:2023 reikalavimai ir jų praktinis taikymas“</t>
  </si>
  <si>
    <t>UAB AVGO Group</t>
  </si>
  <si>
    <t>AG13738</t>
  </si>
  <si>
    <t>Žodžiu BV16-272/25, 55817-15</t>
  </si>
  <si>
    <t>GTV00205193</t>
  </si>
  <si>
    <t>FLOR24789</t>
  </si>
  <si>
    <t>Savitarnos mokėjimo terminalų nuomos paslaugos</t>
  </si>
  <si>
    <t>30231100-8</t>
  </si>
  <si>
    <t>UAB Paysera LT</t>
  </si>
  <si>
    <t>S2-145/25, 2027-11-30</t>
  </si>
  <si>
    <r>
      <t xml:space="preserve">Raštu </t>
    </r>
    <r>
      <rPr>
        <sz val="11"/>
        <color indexed="17"/>
        <rFont val="Times New Roman"/>
        <family val="1"/>
        <charset val="186"/>
      </rPr>
      <t>Žalias pirkimas</t>
    </r>
    <r>
      <rPr>
        <sz val="11"/>
        <rFont val="Times New Roman"/>
        <family val="1"/>
        <charset val="186"/>
      </rPr>
      <t xml:space="preserve"> CVP IS Neskelbiama BV16-258/25, 81446</t>
    </r>
  </si>
  <si>
    <t>VMKL-76472 Reagentai ir papildomos priemonės aukštos rizikos žmogaus papilomos viruso nustatymui ir citologinių tepinėlių skystoje terpėje atlikimui bei įrangos įsigijimas panaudos (nuomos) būdu</t>
  </si>
  <si>
    <t>Atviras konkursas ID 3723455</t>
  </si>
  <si>
    <t>33696000-5 38434000-6</t>
  </si>
  <si>
    <t>UAB "Diamedica"</t>
  </si>
  <si>
    <t>S1-483/25, 2030-09-30</t>
  </si>
  <si>
    <r>
      <t xml:space="preserve">Elektroninis </t>
    </r>
    <r>
      <rPr>
        <sz val="11"/>
        <color indexed="17"/>
        <rFont val="Times New Roman"/>
        <family val="1"/>
        <charset val="186"/>
      </rPr>
      <t>Žalias pirkimas</t>
    </r>
    <r>
      <rPr>
        <sz val="11"/>
        <rFont val="Times New Roman"/>
        <family val="1"/>
        <charset val="186"/>
      </rPr>
      <t xml:space="preserve"> BV16-165/25, 76472</t>
    </r>
  </si>
  <si>
    <t xml:space="preserve">Sorbitol/Mannitol 3% 3000 ml </t>
  </si>
  <si>
    <t>BBM 115015</t>
  </si>
  <si>
    <t>Žodžiu BV16-273/25, 55821-5 Pirkimas metų eigoje</t>
  </si>
  <si>
    <t>Himalajų rožinė smulki druska FMR poreikiui</t>
  </si>
  <si>
    <t>14400000-5</t>
  </si>
  <si>
    <t xml:space="preserve">UAB Kornita </t>
  </si>
  <si>
    <t>KOR80321</t>
  </si>
  <si>
    <t>Žodžiu BV16-277/25, 55852-1</t>
  </si>
  <si>
    <t>Nuotolinis seminaras „Metinė inventorizacija 2025m.“</t>
  </si>
  <si>
    <t>UAB Ekonomikos mokymo centras</t>
  </si>
  <si>
    <t>EMC Nr.250573</t>
  </si>
  <si>
    <t>Žodžiu BV16-261/25, 55817-14</t>
  </si>
  <si>
    <t>(T14)SARS-CoV-2 greitieji antigenų nustatymo testai ėminiuose iš nosies landos profilaktiniams tyrimams</t>
  </si>
  <si>
    <t>CPO360955</t>
  </si>
  <si>
    <t>UAB "Unteka trading"</t>
  </si>
  <si>
    <t>S2-147/25, 2026-10-05</t>
  </si>
  <si>
    <r>
      <t xml:space="preserve">Elektroninis </t>
    </r>
    <r>
      <rPr>
        <sz val="11"/>
        <color indexed="17"/>
        <rFont val="Times New Roman"/>
        <family val="1"/>
        <charset val="186"/>
      </rPr>
      <t>Žalias pirkimas</t>
    </r>
    <r>
      <rPr>
        <sz val="11"/>
        <rFont val="Times New Roman"/>
        <family val="1"/>
        <charset val="186"/>
      </rPr>
      <t xml:space="preserve"> BV16-260/25,</t>
    </r>
    <r>
      <rPr>
        <sz val="11"/>
        <color indexed="10"/>
        <rFont val="Times New Roman"/>
        <family val="1"/>
        <charset val="186"/>
      </rPr>
      <t xml:space="preserve"> </t>
    </r>
    <r>
      <rPr>
        <sz val="11"/>
        <rFont val="Times New Roman"/>
        <family val="1"/>
        <charset val="186"/>
      </rPr>
      <t>55660-1</t>
    </r>
  </si>
  <si>
    <t>Straipsnių publikavimo BNS spaudos centre paslaugos</t>
  </si>
  <si>
    <t>UAB BNS</t>
  </si>
  <si>
    <t>Ilgalaikė ŽODINĖ sutartis 2026-10-31</t>
  </si>
  <si>
    <t>Žodžiu BV16-282/25, 55974-1</t>
  </si>
  <si>
    <t>Ringeris/Poliheksadinas 0,04%  1000ml (LAVANID2)</t>
  </si>
  <si>
    <t>RD-000244</t>
  </si>
  <si>
    <t>Žodžiu BV16-280/25, 79777-5</t>
  </si>
  <si>
    <t>Sėdmaišių nuoma planams</t>
  </si>
  <si>
    <t>UAB Pupt</t>
  </si>
  <si>
    <t>PP60026</t>
  </si>
  <si>
    <t>Žodžiu BV16-290/25, 55910-7</t>
  </si>
  <si>
    <t>Rėmeliai žmonių evakuacijos planams</t>
  </si>
  <si>
    <t>UAB Heliopolis</t>
  </si>
  <si>
    <t>HLV0445492</t>
  </si>
  <si>
    <t>Žodžiu BV16-274/25, 55882-4</t>
  </si>
  <si>
    <t>Kursai „Paliatyvioji pagalba“ 3 specialistai</t>
  </si>
  <si>
    <t>LSMUniversitetas</t>
  </si>
  <si>
    <t>MA13016214</t>
  </si>
  <si>
    <t>Žodžiu BV16-286/25, 55817-16</t>
  </si>
  <si>
    <t>TPVCAPD VW Transporter ERG932</t>
  </si>
  <si>
    <t>ADB Compensa Vienna Insurance Group</t>
  </si>
  <si>
    <t>S2-149/25, 2026-10-10</t>
  </si>
  <si>
    <r>
      <t xml:space="preserve">Žodžiu </t>
    </r>
    <r>
      <rPr>
        <sz val="11"/>
        <color indexed="17"/>
        <rFont val="Times New Roman"/>
        <family val="1"/>
        <charset val="186"/>
      </rPr>
      <t>Žalias pirkimas</t>
    </r>
    <r>
      <rPr>
        <sz val="11"/>
        <rFont val="Times New Roman"/>
        <family val="1"/>
        <charset val="186"/>
      </rPr>
      <t xml:space="preserve"> BV16-288/25, 55815-10</t>
    </r>
  </si>
  <si>
    <t>Kavos aparato priedai</t>
  </si>
  <si>
    <t>KPE2517</t>
  </si>
  <si>
    <t>Žodžiu BV16-284/25, 55914-4</t>
  </si>
  <si>
    <t>Svarstyklių remontas</t>
  </si>
  <si>
    <t>UAB Miltech</t>
  </si>
  <si>
    <t>S1-486/25, 2028-10-09</t>
  </si>
  <si>
    <r>
      <t xml:space="preserve">Raštu </t>
    </r>
    <r>
      <rPr>
        <sz val="11"/>
        <color indexed="17"/>
        <rFont val="Times New Roman"/>
        <family val="1"/>
        <charset val="186"/>
      </rPr>
      <t>Žalias pirkimas</t>
    </r>
    <r>
      <rPr>
        <sz val="11"/>
        <rFont val="Times New Roman"/>
        <family val="1"/>
        <charset val="186"/>
      </rPr>
      <t xml:space="preserve"> CVP IS Neskelbiama BV16-225/25, 80022</t>
    </r>
  </si>
  <si>
    <t>Statybinė mediena</t>
  </si>
  <si>
    <t>03400000-4</t>
  </si>
  <si>
    <t>UAB Vedrana</t>
  </si>
  <si>
    <t>VMC2505421</t>
  </si>
  <si>
    <t>Žodžiu BV16-292/25 55846-1</t>
  </si>
  <si>
    <t>Šlapimo pūslės kateteriai ,,Foley " tipo 2 kanalų 9100 vnt.</t>
  </si>
  <si>
    <t>CPO361372</t>
  </si>
  <si>
    <t>UAB "Vitrosensa"</t>
  </si>
  <si>
    <t>S2-150/25, 2026-10-19</t>
  </si>
  <si>
    <r>
      <t xml:space="preserve">Elektroninis </t>
    </r>
    <r>
      <rPr>
        <sz val="11"/>
        <color indexed="17"/>
        <rFont val="Times New Roman"/>
        <family val="1"/>
        <charset val="186"/>
      </rPr>
      <t>Žalias pirkimas</t>
    </r>
    <r>
      <rPr>
        <sz val="11"/>
        <rFont val="Times New Roman"/>
        <family val="1"/>
        <charset val="186"/>
      </rPr>
      <t xml:space="preserve"> BV16-266/25,</t>
    </r>
    <r>
      <rPr>
        <sz val="11"/>
        <color indexed="10"/>
        <rFont val="Times New Roman"/>
        <family val="1"/>
        <charset val="186"/>
      </rPr>
      <t xml:space="preserve"> </t>
    </r>
    <r>
      <rPr>
        <sz val="11"/>
        <rFont val="Times New Roman"/>
        <family val="1"/>
        <charset val="186"/>
      </rPr>
      <t>55675-9</t>
    </r>
  </si>
  <si>
    <t>Vidutinės klasės stacionarieji kompiuteriai su WIN OS ir MS OFFICE (8 vnt.)</t>
  </si>
  <si>
    <t>CPO361978</t>
  </si>
  <si>
    <t>S2-153/25, 2026-01-14</t>
  </si>
  <si>
    <r>
      <t xml:space="preserve">Elektroninis </t>
    </r>
    <r>
      <rPr>
        <sz val="11"/>
        <color indexed="17"/>
        <rFont val="Times New Roman"/>
        <family val="1"/>
        <charset val="186"/>
      </rPr>
      <t>Žalias pirkimas</t>
    </r>
    <r>
      <rPr>
        <sz val="11"/>
        <rFont val="Times New Roman"/>
        <family val="1"/>
        <charset val="186"/>
      </rPr>
      <t xml:space="preserve"> BV16-275/25, 82398</t>
    </r>
  </si>
  <si>
    <t>Vidutinės klasės stacionarieji kompiuteriai su WIN OS (35 vnt.)</t>
  </si>
  <si>
    <t>CPO362105</t>
  </si>
  <si>
    <t>S2-154/25, 2026-01-14</t>
  </si>
  <si>
    <t>VšĮ VMKL  NT pastatų draudimas</t>
  </si>
  <si>
    <t>S2-151/25, 2026-10-16</t>
  </si>
  <si>
    <r>
      <t xml:space="preserve">Žodžiu </t>
    </r>
    <r>
      <rPr>
        <sz val="11"/>
        <color indexed="17"/>
        <rFont val="Times New Roman"/>
        <family val="1"/>
        <charset val="186"/>
      </rPr>
      <t>Žalias pirkimas</t>
    </r>
    <r>
      <rPr>
        <sz val="11"/>
        <rFont val="Times New Roman"/>
        <family val="1"/>
        <charset val="186"/>
      </rPr>
      <t xml:space="preserve"> BV16-278/25, 55815-8</t>
    </r>
  </si>
  <si>
    <t>VšĮ VMKL  inžinerinių statinių draudimas</t>
  </si>
  <si>
    <t>S2-152/25, 2026-10-16</t>
  </si>
  <si>
    <r>
      <t xml:space="preserve">Žodžiu </t>
    </r>
    <r>
      <rPr>
        <sz val="11"/>
        <color indexed="17"/>
        <rFont val="Times New Roman"/>
        <family val="1"/>
        <charset val="186"/>
      </rPr>
      <t>Žalias pirkimas</t>
    </r>
    <r>
      <rPr>
        <sz val="11"/>
        <rFont val="Times New Roman"/>
        <family val="1"/>
        <charset val="186"/>
      </rPr>
      <t xml:space="preserve"> BV16-289/25, 55815-11</t>
    </r>
  </si>
  <si>
    <t>LT-2025-84184</t>
  </si>
  <si>
    <t>VMKL-75714 MEDICININĖS PRIEMONĖS</t>
  </si>
  <si>
    <t>Atviras konkursas ID 3672246</t>
  </si>
  <si>
    <t>UAB "Evomeda"</t>
  </si>
  <si>
    <t>S1-492/25, 2028-10-14</t>
  </si>
  <si>
    <r>
      <t xml:space="preserve">Elektroninis </t>
    </r>
    <r>
      <rPr>
        <sz val="11"/>
        <color indexed="17"/>
        <rFont val="Times New Roman"/>
        <family val="1"/>
        <charset val="186"/>
      </rPr>
      <t>Žalias pirkimas</t>
    </r>
    <r>
      <rPr>
        <sz val="11"/>
        <rFont val="Times New Roman"/>
        <family val="1"/>
        <charset val="186"/>
      </rPr>
      <t xml:space="preserve"> BV16-114/25, 75714</t>
    </r>
  </si>
  <si>
    <t>UAB "Intersurgical"</t>
  </si>
  <si>
    <t>S1-494/25, 2028-10-14</t>
  </si>
  <si>
    <t>UAB "Eazymed"</t>
  </si>
  <si>
    <t>S1-490/25, 2028-10-14</t>
  </si>
  <si>
    <t>UAB "Amedas"</t>
  </si>
  <si>
    <t>S1-496/25, 2028-10-19</t>
  </si>
  <si>
    <t>MB Medigama</t>
  </si>
  <si>
    <t>S1-493/25, 2028-10-15</t>
  </si>
  <si>
    <t>UAB "Ambercell Solutions"</t>
  </si>
  <si>
    <t>S1-491/25, 2028-10-14</t>
  </si>
  <si>
    <t>S1-498/25, 2028-10-19</t>
  </si>
  <si>
    <t>S1-536/25, 2028-11-16</t>
  </si>
  <si>
    <t>Laboratorinių tyrimų (išvežami į kitas laboratorijas, vaistų koncentracijos nustatymas) atlikimo paslaugų pirkimas</t>
  </si>
  <si>
    <t>S1-488/25, 2028-10-16</t>
  </si>
  <si>
    <r>
      <t xml:space="preserve">Raštu </t>
    </r>
    <r>
      <rPr>
        <sz val="11"/>
        <color indexed="17"/>
        <rFont val="Times New Roman"/>
        <family val="1"/>
        <charset val="186"/>
      </rPr>
      <t>Žalias pirkimas</t>
    </r>
    <r>
      <rPr>
        <sz val="11"/>
        <rFont val="Times New Roman"/>
        <family val="1"/>
        <charset val="186"/>
      </rPr>
      <t xml:space="preserve"> CVP IS Neskelbiama BV16-251/25, 81344</t>
    </r>
  </si>
  <si>
    <t>Įvairūs medicininiai prietaisai (4-ios p.d.)</t>
  </si>
  <si>
    <t>UAB Teida</t>
  </si>
  <si>
    <t>TEI109048</t>
  </si>
  <si>
    <t>Raštu CVP IS Neskelbiama BV16-254/25, 81573-2</t>
  </si>
  <si>
    <t>KR-151895</t>
  </si>
  <si>
    <t>UAB Salmeda</t>
  </si>
  <si>
    <t>SAL000116502</t>
  </si>
  <si>
    <t>Laikikliai vienkartinėms stiklinėms stacionariems geriamo vandens aparatams</t>
  </si>
  <si>
    <t>MEL 202510212</t>
  </si>
  <si>
    <t>Žodžiu BV16-283/25, 55911-9</t>
  </si>
  <si>
    <t xml:space="preserve">Mokymų įrašas „Svarbiausi smurto ir priekabiavimo prevencijos darbo aplinkoje aspektai“ </t>
  </si>
  <si>
    <t>92100000-2</t>
  </si>
  <si>
    <t>Gustė Gramaglia Ind.veikl.paž. Nr.1331660</t>
  </si>
  <si>
    <t>GG-003</t>
  </si>
  <si>
    <t>Žodžiu BV16-299/25, 55980-1</t>
  </si>
  <si>
    <t>LMC Mikrobiologinių tyrimų laboratorijos kompiuterinė ir programinė įranga ((PC3) Suintegruotas 23" kompiuteris (ALL-IN-ONE))</t>
  </si>
  <si>
    <t>CPO361945</t>
  </si>
  <si>
    <t>S2-157/25, 2026-01-20</t>
  </si>
  <si>
    <r>
      <t xml:space="preserve">Elektroninis </t>
    </r>
    <r>
      <rPr>
        <sz val="11"/>
        <color indexed="17"/>
        <rFont val="Times New Roman"/>
        <family val="1"/>
        <charset val="186"/>
      </rPr>
      <t>Žalias pirkimas</t>
    </r>
    <r>
      <rPr>
        <sz val="11"/>
        <rFont val="Times New Roman"/>
        <family val="1"/>
        <charset val="186"/>
      </rPr>
      <t xml:space="preserve"> BV16-268/25, 82176</t>
    </r>
  </si>
  <si>
    <t>LMC Mikrobiologinių tyrimų laboratorijos kompiuterinė ir programinė įranga ((NB6) 15" - 16,1" standartinis nešiojamasis kompiuteris)</t>
  </si>
  <si>
    <t>CPO361946</t>
  </si>
  <si>
    <t>UAB "MMDD group"</t>
  </si>
  <si>
    <t>S2-158/25, 2026-01-20</t>
  </si>
  <si>
    <t>Įvairūs maisto produktai per CPO (Vaisių ir grūdų malūno produktų pirkimas ir pristatymas)</t>
  </si>
  <si>
    <t>CPO362218</t>
  </si>
  <si>
    <t>UAB "Litbana"</t>
  </si>
  <si>
    <t>S2-156/25, 2026-10-20</t>
  </si>
  <si>
    <r>
      <t xml:space="preserve">Elektroninis </t>
    </r>
    <r>
      <rPr>
        <sz val="11"/>
        <color indexed="17"/>
        <rFont val="Times New Roman"/>
        <family val="1"/>
        <charset val="186"/>
      </rPr>
      <t>Žalias pirkimas</t>
    </r>
    <r>
      <rPr>
        <sz val="11"/>
        <rFont val="Times New Roman"/>
        <family val="1"/>
        <charset val="186"/>
      </rPr>
      <t xml:space="preserve"> BV16-276/25, 80710-3</t>
    </r>
  </si>
  <si>
    <t>UAB "Ovitas"</t>
  </si>
  <si>
    <t>S2-164/25, 2026-10-26</t>
  </si>
  <si>
    <t>UAB "Smasonas"</t>
  </si>
  <si>
    <t>S2-163/25, 2026-10-26</t>
  </si>
  <si>
    <t>UAB Mxima LT</t>
  </si>
  <si>
    <t>MAX 096250003339</t>
  </si>
  <si>
    <t>Mokymai „Archyvistui valdančiam popierinius, ADOC bei skaitmeninės kilmės dok.“</t>
  </si>
  <si>
    <t>Vilniaus prekybos, pramonės ir amatų rūmai</t>
  </si>
  <si>
    <t>VFM023944</t>
  </si>
  <si>
    <t>Žodžiu BV16-303/25, 74430-8</t>
  </si>
  <si>
    <t>Mokymai „Lyderystė sveikatos priežiūros įstaigų vadovams“</t>
  </si>
  <si>
    <t>UAB Organizacijų vystymo centras</t>
  </si>
  <si>
    <t>OVC05923</t>
  </si>
  <si>
    <t>Žodžiu BV16-263/25, 74430-4</t>
  </si>
  <si>
    <t>VšĮ VMKL medicininės įrangos draudimas</t>
  </si>
  <si>
    <t>S2-161/25, 2026-10-23</t>
  </si>
  <si>
    <r>
      <t xml:space="preserve">Žodžiu </t>
    </r>
    <r>
      <rPr>
        <sz val="11"/>
        <color indexed="17"/>
        <rFont val="Times New Roman"/>
        <family val="1"/>
        <charset val="186"/>
      </rPr>
      <t xml:space="preserve">Žalias pirkimas </t>
    </r>
    <r>
      <rPr>
        <sz val="11"/>
        <rFont val="Times New Roman"/>
        <family val="1"/>
        <charset val="186"/>
      </rPr>
      <t>BV16-298/25, 55815-12</t>
    </r>
  </si>
  <si>
    <t xml:space="preserve">Televizorius su sieniniu laikikliu </t>
  </si>
  <si>
    <t>32324000-0</t>
  </si>
  <si>
    <t>VARTL0605820</t>
  </si>
  <si>
    <t>Žodžiu BV16-295/25, 82178</t>
  </si>
  <si>
    <t>Domeno vmkl.lt pratęsimas iki 2026-11-20</t>
  </si>
  <si>
    <t>48200000-0</t>
  </si>
  <si>
    <t>Kauno technologijos universitetas</t>
  </si>
  <si>
    <t>KTUIT/202409316</t>
  </si>
  <si>
    <t>Žodžiu BV16-311/25, 55930-2</t>
  </si>
  <si>
    <t>Archyvinės dėžės</t>
  </si>
  <si>
    <t>GEV253393</t>
  </si>
  <si>
    <t>Žodžiu BV16-267/25, 55882-3</t>
  </si>
  <si>
    <r>
      <t>Teisės ir dokumentų valdymo skyriaus vedėjo KDV
 ((NB3) 15" - 16,1" Nešiojamieji kompiuteriai</t>
    </r>
    <r>
      <rPr>
        <sz val="11"/>
        <color indexed="8"/>
        <rFont val="Times New Roman"/>
        <family val="1"/>
        <charset val="186"/>
      </rPr>
      <t>)</t>
    </r>
  </si>
  <si>
    <t>CPO363535</t>
  </si>
  <si>
    <t>S2-194/25, 2026-01-27</t>
  </si>
  <si>
    <r>
      <t xml:space="preserve">Elektroninis Ekonominis naudingumas </t>
    </r>
    <r>
      <rPr>
        <sz val="11"/>
        <color indexed="17"/>
        <rFont val="Times New Roman"/>
        <family val="1"/>
        <charset val="186"/>
      </rPr>
      <t>Žalias pirkimas</t>
    </r>
    <r>
      <rPr>
        <sz val="11"/>
        <rFont val="Times New Roman"/>
        <family val="1"/>
        <charset val="186"/>
      </rPr>
      <t xml:space="preserve"> BV16-291/25, 55741-5</t>
    </r>
  </si>
  <si>
    <t>Vaistiniai preparatai (Vaistai (2022) 1 dalis)</t>
  </si>
  <si>
    <t>CPO361936</t>
  </si>
  <si>
    <t>S2-173/25, 2026-11-17</t>
  </si>
  <si>
    <r>
      <t xml:space="preserve">Elektroninis </t>
    </r>
    <r>
      <rPr>
        <sz val="11"/>
        <color indexed="17"/>
        <rFont val="Times New Roman"/>
        <family val="1"/>
        <charset val="186"/>
      </rPr>
      <t>Žalias pirkimas</t>
    </r>
    <r>
      <rPr>
        <sz val="11"/>
        <rFont val="Times New Roman"/>
        <family val="1"/>
        <charset val="186"/>
      </rPr>
      <t xml:space="preserve"> BV16-285/25, 55681-1</t>
    </r>
  </si>
  <si>
    <t>S2-178/25, 2026-11-17</t>
  </si>
  <si>
    <t>S2-176/25, 2026-11-17</t>
  </si>
  <si>
    <t>S2-182/25, 2026-11-17</t>
  </si>
  <si>
    <t>S2-181/25, 2026-11-17</t>
  </si>
  <si>
    <t>UAB "Magnum Medical"</t>
  </si>
  <si>
    <t>S2-175/25, 2026-11-17</t>
  </si>
  <si>
    <t>UAB "PharmaDIA"</t>
  </si>
  <si>
    <t>S2-168/25, 2026-11-17</t>
  </si>
  <si>
    <t>UAB "Fresennius Kabi Baltics"</t>
  </si>
  <si>
    <t>S2-170/25, 2026-11-17</t>
  </si>
  <si>
    <t>S2-165/25, 2026-11-17</t>
  </si>
  <si>
    <t>UAB "Ideal Trade Links"</t>
  </si>
  <si>
    <t>S2-199/25, 2026-11-18</t>
  </si>
  <si>
    <t>S2-198/25, 2026-11-18</t>
  </si>
  <si>
    <t>Vaistiniai preparatai (Vaistai (2022) 3 dalis)</t>
  </si>
  <si>
    <t>CPO361937</t>
  </si>
  <si>
    <t>S2-167/25, 2026-11-17</t>
  </si>
  <si>
    <t>S2-169/25, 2026-11-17</t>
  </si>
  <si>
    <t>UAB "Edupharma"</t>
  </si>
  <si>
    <t>S2-171/25, 2026-11-17</t>
  </si>
  <si>
    <t>S2-174/25, 2026-11-17</t>
  </si>
  <si>
    <t>S2-166/25, 2026-11-17</t>
  </si>
  <si>
    <t>S2-172/25, 2026-11-17</t>
  </si>
  <si>
    <t>Vaistiniai preparatai (Vaistai (2022) 2 dalis)</t>
  </si>
  <si>
    <t>CPO361934</t>
  </si>
  <si>
    <t>S2-185/25, 2026-11-17</t>
  </si>
  <si>
    <t>S2-190/25, 2026-11-17</t>
  </si>
  <si>
    <t>S2-179/25, 2026-11-17</t>
  </si>
  <si>
    <t>S2-188/25, 2026-11-17</t>
  </si>
  <si>
    <t>S2-187/25, 2026-11-17</t>
  </si>
  <si>
    <t>S2-189/25, 2026-11-17</t>
  </si>
  <si>
    <t>S2-186/25, 2026-11-17</t>
  </si>
  <si>
    <t>S2-177/25, 2026-11-17</t>
  </si>
  <si>
    <t>S2-183/25, 2026-11-17</t>
  </si>
  <si>
    <t>S2-180/25, 2026-11-17</t>
  </si>
  <si>
    <t>S2-184/25, 2026-11-17</t>
  </si>
  <si>
    <t>BBM 115798</t>
  </si>
  <si>
    <t>TPVCAPD: Hunday SONATA DFL113, MTZ Belarus A267C </t>
  </si>
  <si>
    <t>UADB Compensa Vienna Isurance Group</t>
  </si>
  <si>
    <t>S2-196/25, 2026-10-31</t>
  </si>
  <si>
    <r>
      <t xml:space="preserve">Žodžiu </t>
    </r>
    <r>
      <rPr>
        <sz val="11"/>
        <color indexed="17"/>
        <rFont val="Times New Roman"/>
        <family val="1"/>
        <charset val="186"/>
      </rPr>
      <t>Žalias pirkimas</t>
    </r>
    <r>
      <rPr>
        <sz val="11"/>
        <rFont val="Times New Roman"/>
        <family val="1"/>
        <charset val="186"/>
      </rPr>
      <t xml:space="preserve"> BV16-307/25, 55815-13</t>
    </r>
  </si>
  <si>
    <t>S2-197/25, 2026-10-31</t>
  </si>
  <si>
    <t xml:space="preserve">Archicad programinės įrangos vienos darbo vietos licencijos nuomos pratęsimas 12 mėn. </t>
  </si>
  <si>
    <t>48300000-1</t>
  </si>
  <si>
    <t>UAB Design Solutions</t>
  </si>
  <si>
    <t>DSA8384</t>
  </si>
  <si>
    <t>Žodžiu BV16-313/25, 55932-1</t>
  </si>
  <si>
    <t>Elektrinių lovų pirkimas (Elektrinės 4 sekcijų funkcinės lovos (LO1) – 65 vnt.)</t>
  </si>
  <si>
    <t>CPO364284</t>
  </si>
  <si>
    <t>UAB "Alfameda"</t>
  </si>
  <si>
    <t>S2-200/25, 2026-01-30</t>
  </si>
  <si>
    <r>
      <t xml:space="preserve">Elektroninis </t>
    </r>
    <r>
      <rPr>
        <sz val="11"/>
        <color indexed="17"/>
        <rFont val="Times New Roman"/>
        <family val="1"/>
        <charset val="186"/>
      </rPr>
      <t>Žalias pirkimas</t>
    </r>
    <r>
      <rPr>
        <sz val="11"/>
        <rFont val="Times New Roman"/>
        <family val="1"/>
        <charset val="186"/>
      </rPr>
      <t xml:space="preserve"> BV16-300/25,</t>
    </r>
    <r>
      <rPr>
        <sz val="11"/>
        <color indexed="10"/>
        <rFont val="Times New Roman"/>
        <family val="1"/>
        <charset val="186"/>
      </rPr>
      <t xml:space="preserve"> </t>
    </r>
    <r>
      <rPr>
        <sz val="11"/>
        <rFont val="Times New Roman"/>
        <family val="1"/>
        <charset val="186"/>
      </rPr>
      <t>83021</t>
    </r>
  </si>
  <si>
    <t>FLOR24929</t>
  </si>
  <si>
    <t>MAX 533250001044</t>
  </si>
  <si>
    <t>Konferencijos dalyvių registracijos mokestis</t>
  </si>
  <si>
    <t>IA services (SG) PTE LTD</t>
  </si>
  <si>
    <t>VM46</t>
  </si>
  <si>
    <t>Žodžiu BV16-73/25, 74430-2</t>
  </si>
  <si>
    <t>Mokymai „Krizių valdymas organizacijoje“</t>
  </si>
  <si>
    <t>UAB Projektų įgyvendinimo grupė</t>
  </si>
  <si>
    <t>PI-1622</t>
  </si>
  <si>
    <t>Žodžiu BV16-270/25, 74430-5</t>
  </si>
  <si>
    <t>Infolex teisinės informacijos paieškos sistema, papildoma prieiga</t>
  </si>
  <si>
    <t>VZSF052150</t>
  </si>
  <si>
    <t xml:space="preserve">Žodžiu BV16-308/25, 55975-4  </t>
  </si>
  <si>
    <t>CPO366076</t>
  </si>
  <si>
    <t>S2-201/25, 2026-11-04</t>
  </si>
  <si>
    <t>CPO366078</t>
  </si>
  <si>
    <t>S2-202/25, 2026-11-04</t>
  </si>
  <si>
    <t>S2-208/25, 2026-11-11</t>
  </si>
  <si>
    <t>S2-207/25, 2026-11-11</t>
  </si>
  <si>
    <t xml:space="preserve">Savaitraščio „Lietuvos sveikata“ prenumerata 2026  </t>
  </si>
  <si>
    <t>22200000-2</t>
  </si>
  <si>
    <t>UAB Lietuvos sveikata</t>
  </si>
  <si>
    <t>LS250000223</t>
  </si>
  <si>
    <t>Žodžiu BV16-320/25, 55874-1</t>
  </si>
  <si>
    <t>Individualiosios dozės ekvivalento tyrimai termoliuminiscencinės dozimetrijos metodu paslaugo</t>
  </si>
  <si>
    <t>90721600-3</t>
  </si>
  <si>
    <t>UAB Radiacinės saugos centras</t>
  </si>
  <si>
    <t>S1-530/25, 2028-01-08</t>
  </si>
  <si>
    <r>
      <t xml:space="preserve">Raštu </t>
    </r>
    <r>
      <rPr>
        <sz val="11"/>
        <color indexed="17"/>
        <rFont val="Times New Roman"/>
        <family val="1"/>
        <charset val="186"/>
      </rPr>
      <t>Žalias pirkimas</t>
    </r>
    <r>
      <rPr>
        <sz val="11"/>
        <rFont val="Times New Roman"/>
        <family val="1"/>
        <charset val="186"/>
      </rPr>
      <t xml:space="preserve"> CVP IS Neskelbiama BV16-244/25, 81054</t>
    </r>
  </si>
  <si>
    <t>Administracijos ir Teisės ir dokumentų valdymo skyriaus KDV monitoriai (2 vnt.)</t>
  </si>
  <si>
    <t>Varlė.lt</t>
  </si>
  <si>
    <t>VARTL0620932</t>
  </si>
  <si>
    <t>Žodžiu 2025-10-07, BV16-294/25, 55883-12</t>
  </si>
  <si>
    <t>Hialurono rūgštis (100%) 5ml su kaniule 5 vnt.</t>
  </si>
  <si>
    <t>VIA-20673</t>
  </si>
  <si>
    <t xml:space="preserve">Žodžiu BV16-327/25, 55821-6 </t>
  </si>
  <si>
    <t>Garažo draudimas</t>
  </si>
  <si>
    <t>S2-204/25, 2026-10-16</t>
  </si>
  <si>
    <r>
      <t xml:space="preserve">Žodžiu </t>
    </r>
    <r>
      <rPr>
        <sz val="11"/>
        <color indexed="17"/>
        <rFont val="Times New Roman"/>
        <family val="1"/>
        <charset val="186"/>
      </rPr>
      <t>Žalias pirkimas</t>
    </r>
    <r>
      <rPr>
        <sz val="11"/>
        <rFont val="Times New Roman"/>
        <family val="1"/>
        <charset val="186"/>
      </rPr>
      <t xml:space="preserve"> BV16-326/25, 55815-14</t>
    </r>
  </si>
  <si>
    <t>gtc00080328</t>
  </si>
  <si>
    <t>Epiduriniai rinkiniai anestezijai</t>
  </si>
  <si>
    <t>UAB TZMO Lietuva</t>
  </si>
  <si>
    <t>Ilgalaikė ŽODINĖ sutartis 2026-03-01</t>
  </si>
  <si>
    <r>
      <t xml:space="preserve">Žodžiu </t>
    </r>
    <r>
      <rPr>
        <sz val="11"/>
        <color indexed="17"/>
        <rFont val="Times New Roman"/>
        <family val="1"/>
        <charset val="186"/>
      </rPr>
      <t>Žalias pirkimas</t>
    </r>
    <r>
      <rPr>
        <sz val="11"/>
        <rFont val="Times New Roman"/>
        <family val="1"/>
        <charset val="186"/>
      </rPr>
      <t xml:space="preserve"> BV16-325, 79777-6</t>
    </r>
  </si>
  <si>
    <t>Priemonė rankų antiseptikai (Šv.Roko klinikai)</t>
  </si>
  <si>
    <t>KAU-00556572</t>
  </si>
  <si>
    <t>Žodžiu BV16-323/25, 73805-2</t>
  </si>
  <si>
    <t>Bendrųjų skyrių bendro naudojimo dokumentų naikiklis (P-5) (CPO kodas N4-4)</t>
  </si>
  <si>
    <t>CPO366418</t>
  </si>
  <si>
    <t xml:space="preserve">30191400-8 </t>
  </si>
  <si>
    <t>Tomega SIA</t>
  </si>
  <si>
    <t>S2-209/25, 2026-02-11</t>
  </si>
  <si>
    <r>
      <t xml:space="preserve">Elektroninis </t>
    </r>
    <r>
      <rPr>
        <sz val="11"/>
        <color indexed="17"/>
        <rFont val="Times New Roman"/>
        <family val="1"/>
        <charset val="186"/>
      </rPr>
      <t>Žalias pirkimas</t>
    </r>
    <r>
      <rPr>
        <sz val="11"/>
        <rFont val="Times New Roman"/>
        <family val="1"/>
        <charset val="186"/>
      </rPr>
      <t xml:space="preserve"> BV16-316/25,</t>
    </r>
    <r>
      <rPr>
        <sz val="11"/>
        <color indexed="10"/>
        <rFont val="Times New Roman"/>
        <family val="1"/>
        <charset val="186"/>
      </rPr>
      <t xml:space="preserve"> </t>
    </r>
    <r>
      <rPr>
        <sz val="11"/>
        <rFont val="Times New Roman"/>
        <family val="1"/>
        <charset val="186"/>
      </rPr>
      <t>83341</t>
    </r>
  </si>
  <si>
    <t>Maitinimo paslauga</t>
  </si>
  <si>
    <t>UAB KRIDO</t>
  </si>
  <si>
    <t>KRIŽ3320</t>
  </si>
  <si>
    <t>SLK 34</t>
  </si>
  <si>
    <t>Mokymai finansų ekonomikos sk.</t>
  </si>
  <si>
    <t>EMC Nr.250735-1</t>
  </si>
  <si>
    <t xml:space="preserve">Žodžiu BV16-334, 74430-10 </t>
  </si>
  <si>
    <t>ANTS44</t>
  </si>
  <si>
    <t>LT-2025-93121</t>
  </si>
  <si>
    <t>Mokymai skirti sveikatos priežiūros darbuotojams</t>
  </si>
  <si>
    <t>MB Mokymų partneris</t>
  </si>
  <si>
    <t>MP-39</t>
  </si>
  <si>
    <t xml:space="preserve">Žodžiu BV16-341, 83901-4 </t>
  </si>
  <si>
    <t>Priekaba traktoriui 2 ašių 900 kg.</t>
  </si>
  <si>
    <t>34200000-9</t>
  </si>
  <si>
    <t>UAB Technika girioms ir parkams</t>
  </si>
  <si>
    <t>VP0001106647</t>
  </si>
  <si>
    <t xml:space="preserve">Žodžiu BV16-336, 55898-1 </t>
  </si>
  <si>
    <t>Sklypo Antakalnio g. 57, Vilnius topografiniai matavimai</t>
  </si>
  <si>
    <t>MB Topografai</t>
  </si>
  <si>
    <t>TOPO Nr.25/151</t>
  </si>
  <si>
    <t>Raštu BV16-293, 55956-2</t>
  </si>
  <si>
    <t>Odontologinės medžiagos</t>
  </si>
  <si>
    <t>CPO364633</t>
  </si>
  <si>
    <t>S2-214/25, 2026-11-18</t>
  </si>
  <si>
    <r>
      <t xml:space="preserve">Elektroninis Ekonominis naudingumas </t>
    </r>
    <r>
      <rPr>
        <sz val="11"/>
        <color indexed="17"/>
        <rFont val="Times New Roman"/>
        <family val="1"/>
        <charset val="186"/>
      </rPr>
      <t>Žalias pirkimas</t>
    </r>
    <r>
      <rPr>
        <sz val="11"/>
        <rFont val="Times New Roman"/>
        <family val="1"/>
        <charset val="186"/>
      </rPr>
      <t xml:space="preserve"> BV16-309/25,</t>
    </r>
    <r>
      <rPr>
        <sz val="11"/>
        <color indexed="10"/>
        <rFont val="Times New Roman"/>
        <family val="1"/>
        <charset val="186"/>
      </rPr>
      <t xml:space="preserve"> </t>
    </r>
    <r>
      <rPr>
        <sz val="11"/>
        <rFont val="Times New Roman"/>
        <family val="1"/>
        <charset val="186"/>
      </rPr>
      <t>55739-1</t>
    </r>
  </si>
  <si>
    <t>S2-215/25, 2026-11-18</t>
  </si>
  <si>
    <t>CPO366075</t>
  </si>
  <si>
    <t>S2-219/25, 2026-11-18</t>
  </si>
  <si>
    <t>UAB "Nemuno vaisitnė"</t>
  </si>
  <si>
    <t>S2-218/25, 2026-11-18</t>
  </si>
  <si>
    <t>S2-213/25, 2026-11-18</t>
  </si>
  <si>
    <t>S2-217/25, 2026-11-18</t>
  </si>
  <si>
    <t>Aviacijos centro patalpų remonto darbai Antakalnio g. 124</t>
  </si>
  <si>
    <t>CPO366242</t>
  </si>
  <si>
    <t>45453000-7</t>
  </si>
  <si>
    <t>Elektroninis Žalias pirkimas BV16-310/25, 82159</t>
  </si>
  <si>
    <t>Kelių, pėsčiųjų takų įrengimo darbai</t>
  </si>
  <si>
    <t>45213316-1</t>
  </si>
  <si>
    <t>UAB Kamitra ir ko</t>
  </si>
  <si>
    <t>S1-542/25, 2026-03-05</t>
  </si>
  <si>
    <r>
      <t xml:space="preserve">Raštu </t>
    </r>
    <r>
      <rPr>
        <sz val="11"/>
        <color indexed="17"/>
        <rFont val="Times New Roman"/>
        <family val="1"/>
        <charset val="186"/>
      </rPr>
      <t>Žalias pirkimas</t>
    </r>
    <r>
      <rPr>
        <sz val="11"/>
        <rFont val="Times New Roman"/>
        <family val="1"/>
        <charset val="186"/>
      </rPr>
      <t xml:space="preserve"> Neskelbiama BV16-301/25, 80726</t>
    </r>
  </si>
  <si>
    <t>Buhalterinės apskaitos ir valdymo programos Rivilė-GAMA versijų prieigos paslaugos</t>
  </si>
  <si>
    <t>UAB Rivilė</t>
  </si>
  <si>
    <t>S2-216/25, 2026-11-19</t>
  </si>
  <si>
    <r>
      <t xml:space="preserve">Raštu </t>
    </r>
    <r>
      <rPr>
        <sz val="11"/>
        <color indexed="17"/>
        <rFont val="Times New Roman"/>
        <family val="1"/>
        <charset val="186"/>
      </rPr>
      <t>Žalias pirkimas</t>
    </r>
    <r>
      <rPr>
        <sz val="11"/>
        <rFont val="Times New Roman"/>
        <family val="1"/>
        <charset val="186"/>
      </rPr>
      <t xml:space="preserve"> CVP IS Neskelbiama BV16-314/25, 83500</t>
    </r>
  </si>
  <si>
    <t>PVC dangos įrengimas naujame pastate (Operacijnių blokas)</t>
  </si>
  <si>
    <t>S1-539/25, 2026-03-05</t>
  </si>
  <si>
    <r>
      <t xml:space="preserve">Raštu </t>
    </r>
    <r>
      <rPr>
        <sz val="11"/>
        <color indexed="17"/>
        <rFont val="Times New Roman"/>
        <family val="1"/>
        <charset val="186"/>
      </rPr>
      <t>Žalias pirkimas</t>
    </r>
    <r>
      <rPr>
        <sz val="11"/>
        <rFont val="Times New Roman"/>
        <family val="1"/>
        <charset val="186"/>
      </rPr>
      <t xml:space="preserve"> CVP IS Neskelbiama BV16-304/25, 83135</t>
    </r>
  </si>
  <si>
    <t>VšĮ VMKL medicininės įrangos draudimas_Savivald</t>
  </si>
  <si>
    <t>S2-227/25, 2026-11-19</t>
  </si>
  <si>
    <r>
      <t xml:space="preserve">Žodžiu </t>
    </r>
    <r>
      <rPr>
        <sz val="11"/>
        <color indexed="17"/>
        <rFont val="Times New Roman"/>
        <family val="1"/>
        <charset val="186"/>
      </rPr>
      <t>Žalias pirkimas</t>
    </r>
    <r>
      <rPr>
        <sz val="11"/>
        <rFont val="Times New Roman"/>
        <family val="1"/>
        <charset val="186"/>
      </rPr>
      <t xml:space="preserve"> BV16-343/25, 83770-1</t>
    </r>
  </si>
  <si>
    <t>VšĮ VMKL medicininės įrangos draudimas_SAM</t>
  </si>
  <si>
    <t>S2-228/25, 2026-11-19</t>
  </si>
  <si>
    <r>
      <t xml:space="preserve">Žodžiu </t>
    </r>
    <r>
      <rPr>
        <sz val="11"/>
        <color indexed="17"/>
        <rFont val="Times New Roman"/>
        <family val="1"/>
        <charset val="186"/>
      </rPr>
      <t>Žalias pirkimas</t>
    </r>
    <r>
      <rPr>
        <sz val="11"/>
        <rFont val="Times New Roman"/>
        <family val="1"/>
        <charset val="186"/>
      </rPr>
      <t xml:space="preserve"> BV16-342/25, 83770-2</t>
    </r>
  </si>
  <si>
    <t>Gustum UAB</t>
  </si>
  <si>
    <t>ANTS45</t>
  </si>
  <si>
    <t>Pirmosios medicinos pagalbos kursai darbuotojams, būtini licencijų pratęsimui (metų bėgyje)</t>
  </si>
  <si>
    <t>UAB ,,Militra“</t>
  </si>
  <si>
    <t>24 6390</t>
  </si>
  <si>
    <t>Ligoninės darbuotojų kalėdinio bėgimo registracijos mokestis</t>
  </si>
  <si>
    <t>VšĮ „Tarptautinis maratonas“</t>
  </si>
  <si>
    <t>MB00000056149</t>
  </si>
  <si>
    <t>Žodžiu BV16-351/25, 55975-5</t>
  </si>
  <si>
    <t>Kursai „Sveikatos priežiūros įstaigų visuotinės kokybės vadybos sistema“</t>
  </si>
  <si>
    <t>VšĮ Sveikatos vadybos centras</t>
  </si>
  <si>
    <t>SVC Nr. P-2211</t>
  </si>
  <si>
    <t>Žodžiu BV16-344/25, 74430-12</t>
  </si>
  <si>
    <t>Įvairūs maisto produktai per CPO (Grūdų malūno ir bakalėjos pirkimas ir pristatymas)</t>
  </si>
  <si>
    <t>CPO366592</t>
  </si>
  <si>
    <t>S2-220/25, 2026-11-20</t>
  </si>
  <si>
    <r>
      <t xml:space="preserve">Elektroninis </t>
    </r>
    <r>
      <rPr>
        <sz val="11"/>
        <color indexed="17"/>
        <rFont val="Times New Roman"/>
        <family val="1"/>
        <charset val="186"/>
      </rPr>
      <t>Žalias pirkimas</t>
    </r>
    <r>
      <rPr>
        <sz val="11"/>
        <rFont val="Times New Roman"/>
        <family val="1"/>
        <charset val="186"/>
      </rPr>
      <t xml:space="preserve"> BV16-317/25, 80710-4</t>
    </r>
  </si>
  <si>
    <t>S2-230/25, 2026-11-23</t>
  </si>
  <si>
    <t>Nesterilios pirštinės, tvarsliava, kitos med. Priemonės (Tvarsliava)</t>
  </si>
  <si>
    <t>CPO367444</t>
  </si>
  <si>
    <t>S2-221/25, 2026-12-31</t>
  </si>
  <si>
    <r>
      <t xml:space="preserve">Elektroninis Ekonominis naudingumas </t>
    </r>
    <r>
      <rPr>
        <sz val="11"/>
        <color indexed="17"/>
        <rFont val="Times New Roman"/>
        <family val="1"/>
        <charset val="186"/>
      </rPr>
      <t>Žalias pirkimas</t>
    </r>
    <r>
      <rPr>
        <sz val="11"/>
        <rFont val="Times New Roman"/>
        <family val="1"/>
        <charset val="186"/>
      </rPr>
      <t xml:space="preserve"> BV16-324/25,</t>
    </r>
    <r>
      <rPr>
        <sz val="11"/>
        <color indexed="10"/>
        <rFont val="Times New Roman"/>
        <family val="1"/>
        <charset val="186"/>
      </rPr>
      <t xml:space="preserve"> </t>
    </r>
    <r>
      <rPr>
        <sz val="11"/>
        <rFont val="Times New Roman"/>
        <family val="1"/>
        <charset val="186"/>
      </rPr>
      <t>55680-3</t>
    </r>
  </si>
  <si>
    <t>S2-223/25, 2026-12-31</t>
  </si>
  <si>
    <t>A. Tamošiūno įmonė</t>
  </si>
  <si>
    <t>S2-237/25, 2026-12-31</t>
  </si>
  <si>
    <t>UAB "OneMed"</t>
  </si>
  <si>
    <t>S2-236/25, 2026-12-31</t>
  </si>
  <si>
    <t>Nesterilios pirštinės, tvarsliava, kitos med. Priemonės (122. Vienkartinės medicininės priemonės)</t>
  </si>
  <si>
    <t>CPO367595</t>
  </si>
  <si>
    <t>S2-226/25, 2026-12-31</t>
  </si>
  <si>
    <r>
      <t xml:space="preserve">Elektroninis  </t>
    </r>
    <r>
      <rPr>
        <sz val="11"/>
        <color indexed="17"/>
        <rFont val="Times New Roman"/>
        <family val="1"/>
        <charset val="186"/>
      </rPr>
      <t>Žalias pirkimas</t>
    </r>
    <r>
      <rPr>
        <sz val="11"/>
        <rFont val="Times New Roman"/>
        <family val="1"/>
        <charset val="186"/>
      </rPr>
      <t xml:space="preserve"> BV16-324/25,</t>
    </r>
    <r>
      <rPr>
        <sz val="11"/>
        <color indexed="10"/>
        <rFont val="Times New Roman"/>
        <family val="1"/>
        <charset val="186"/>
      </rPr>
      <t xml:space="preserve"> </t>
    </r>
    <r>
      <rPr>
        <sz val="11"/>
        <rFont val="Times New Roman"/>
        <family val="1"/>
        <charset val="186"/>
      </rPr>
      <t>55680-3</t>
    </r>
  </si>
  <si>
    <t>S2-224/25, 2026-12-31</t>
  </si>
  <si>
    <t>S2-231/25, 2026-12-31</t>
  </si>
  <si>
    <t>A. Zapalskio IĮ "Azas"</t>
  </si>
  <si>
    <t>S2-234/25, 2026-12-31</t>
  </si>
  <si>
    <t>S2-235/25, 2026-12-31</t>
  </si>
  <si>
    <t>UAB "Kasko Group"</t>
  </si>
  <si>
    <t>S2-243/25, 2026-12-31</t>
  </si>
  <si>
    <t>CPO368304</t>
  </si>
  <si>
    <t>S2-222/25, 2026-11-20</t>
  </si>
  <si>
    <t>S2-232/25, 2026-11-25</t>
  </si>
  <si>
    <t>CPO368303</t>
  </si>
  <si>
    <t>S2-225/25, 2026-11-20</t>
  </si>
  <si>
    <t>S2-242/25, 2026-12-02</t>
  </si>
  <si>
    <t>ESIS sistemoje generuojamų SMS žinučių siuntimo paslauga</t>
  </si>
  <si>
    <t>64212100-6</t>
  </si>
  <si>
    <t>UAB ,,Bitė Lietuva“</t>
  </si>
  <si>
    <t>S1-544/25, 2026-11-23</t>
  </si>
  <si>
    <r>
      <t xml:space="preserve">Raštu </t>
    </r>
    <r>
      <rPr>
        <sz val="11"/>
        <color indexed="17"/>
        <rFont val="Times New Roman"/>
        <family val="1"/>
        <charset val="186"/>
      </rPr>
      <t>Žalias pirkimas</t>
    </r>
    <r>
      <rPr>
        <sz val="11"/>
        <rFont val="Times New Roman"/>
        <family val="1"/>
        <charset val="186"/>
      </rPr>
      <t xml:space="preserve"> CVP IS Neskelbiama BV16-332/25, 55783-1</t>
    </r>
  </si>
  <si>
    <t>Rafinuotas cukrus</t>
  </si>
  <si>
    <t>UAB Lobby Baltic</t>
  </si>
  <si>
    <t>S1-538/25, 2028-11-23</t>
  </si>
  <si>
    <r>
      <t xml:space="preserve">Raštu </t>
    </r>
    <r>
      <rPr>
        <sz val="11"/>
        <color indexed="17"/>
        <rFont val="Times New Roman"/>
        <family val="1"/>
        <charset val="186"/>
      </rPr>
      <t>Žalias pirkimas</t>
    </r>
    <r>
      <rPr>
        <sz val="11"/>
        <rFont val="Times New Roman"/>
        <family val="1"/>
        <charset val="186"/>
      </rPr>
      <t xml:space="preserve"> CVP IS Neskelbiama BV16-265/25, 80711-1</t>
    </r>
  </si>
  <si>
    <t>Viešbučių paslaugos</t>
  </si>
  <si>
    <t>55100000-1</t>
  </si>
  <si>
    <t>UAB Vildora</t>
  </si>
  <si>
    <t>2025-30</t>
  </si>
  <si>
    <t>Žodžiu BV16-352/25, 55947-1</t>
  </si>
  <si>
    <t>MB „Tortai-pyragai“</t>
  </si>
  <si>
    <t>TPF0005357</t>
  </si>
  <si>
    <t>UAB ,,Kokybiški sprendimai verslui“</t>
  </si>
  <si>
    <t>Žodžiu BV16-VMKL-347/25, 73805-3</t>
  </si>
  <si>
    <t>Sodo technikos remonto paslaugos</t>
  </si>
  <si>
    <t>S1-540/25, 2028-11-25</t>
  </si>
  <si>
    <r>
      <t xml:space="preserve">Raštu </t>
    </r>
    <r>
      <rPr>
        <sz val="11"/>
        <color indexed="17"/>
        <rFont val="Times New Roman"/>
        <family val="1"/>
        <charset val="186"/>
      </rPr>
      <t>Žalias pirkimas</t>
    </r>
    <r>
      <rPr>
        <sz val="11"/>
        <rFont val="Times New Roman"/>
        <family val="1"/>
        <charset val="186"/>
      </rPr>
      <t xml:space="preserve"> Neskelbiama BV16-264/25, 77385</t>
    </r>
  </si>
  <si>
    <t>Kalėdinės dekoracijos</t>
  </si>
  <si>
    <t>UAB Depo DIY LT</t>
  </si>
  <si>
    <t>UKMkv0000642</t>
  </si>
  <si>
    <t>Žodžiu BV16-358/25, 55888-3 Pirkimas metų eigoje</t>
  </si>
  <si>
    <t>Kompleksinės krizių komandos paslaugos</t>
  </si>
  <si>
    <t>85312320-8</t>
  </si>
  <si>
    <t>VšĮ Krizių įveikimo centras</t>
  </si>
  <si>
    <t>KIC-25091</t>
  </si>
  <si>
    <t>Žodžiu BV16-VMKL-312, 83340-1</t>
  </si>
  <si>
    <t>Kursai racionalus antimikrobinių vaistų preparatų skyrimas ir vartojimas</t>
  </si>
  <si>
    <t>UAB Evisit LT</t>
  </si>
  <si>
    <t>EV/2025/363</t>
  </si>
  <si>
    <t>Žodžiu BV16-255/25 74430-3</t>
  </si>
  <si>
    <t>Apmokymo paslaugos III</t>
  </si>
  <si>
    <t>MB ,,Mokymų klubas“</t>
  </si>
  <si>
    <t>MKVA/008623</t>
  </si>
  <si>
    <t>Žodžiu BV16-349/25, 74430-13</t>
  </si>
  <si>
    <t>UAB „Makveža“</t>
  </si>
  <si>
    <t>MKP1760008159</t>
  </si>
  <si>
    <t>Nesterilios pirštinės, tvarsliava, kitos med. Priemonės (Veninio kraujo paėmimo sistemos)</t>
  </si>
  <si>
    <t>CPO367611</t>
  </si>
  <si>
    <t>S2-233/25, 2026-12-31</t>
  </si>
  <si>
    <t>Dekoracijų nuoma</t>
  </si>
  <si>
    <t>UAB „Adam Decolight“</t>
  </si>
  <si>
    <t>AD 25265</t>
  </si>
  <si>
    <t>Žodžiu BV16-346/25, 55911-12</t>
  </si>
  <si>
    <t>FLOR25055</t>
  </si>
  <si>
    <t>Konferencijos dalyvio mokestis „Protezavimo ant implantų ABC“</t>
  </si>
  <si>
    <t>IA services (SG) PTE LTD Vienas tiekėjas</t>
  </si>
  <si>
    <t>DK/TR 23438</t>
  </si>
  <si>
    <t>Žodžiu BV16-321/25, 74430-9</t>
  </si>
  <si>
    <t>Laboratorinių kontrolinių tyrimų atlikimo paslaugos</t>
  </si>
  <si>
    <t>Nacionalinė visuomenės sveikatos priežiūros laboratorija</t>
  </si>
  <si>
    <t>S1-546/25, 2027-02-07</t>
  </si>
  <si>
    <r>
      <t xml:space="preserve">Raštu </t>
    </r>
    <r>
      <rPr>
        <sz val="11"/>
        <color indexed="17"/>
        <rFont val="Times New Roman"/>
        <family val="1"/>
        <charset val="186"/>
      </rPr>
      <t>Žalias pirkimas</t>
    </r>
    <r>
      <rPr>
        <sz val="11"/>
        <rFont val="Times New Roman"/>
        <family val="1"/>
        <charset val="186"/>
      </rPr>
      <t xml:space="preserve"> Neskelbiama BV16-269/25, 82154</t>
    </r>
  </si>
  <si>
    <t>Finansų bei personalo valdymo programinės įrangos techninio ir autorinio palaikymo paslaugos</t>
  </si>
  <si>
    <t>72261000-2</t>
  </si>
  <si>
    <t>UAB Edrana Baltic</t>
  </si>
  <si>
    <t>S2-241/25, 2027-02-01</t>
  </si>
  <si>
    <r>
      <t xml:space="preserve">Raštu </t>
    </r>
    <r>
      <rPr>
        <sz val="11"/>
        <color indexed="17"/>
        <rFont val="Times New Roman"/>
        <family val="1"/>
        <charset val="186"/>
      </rPr>
      <t>Žalias pirkimas</t>
    </r>
    <r>
      <rPr>
        <sz val="11"/>
        <rFont val="Times New Roman"/>
        <family val="1"/>
        <charset val="186"/>
      </rPr>
      <t xml:space="preserve"> CVP IS Neskelbiama BV16-315/25, 83342-1</t>
    </r>
  </si>
  <si>
    <t>Plyšinė lempa su staliuku</t>
  </si>
  <si>
    <t>UAB „Kavita“</t>
  </si>
  <si>
    <t>KR-151974</t>
  </si>
  <si>
    <t>Žodžiu BV16-361/25, 84648</t>
  </si>
  <si>
    <t>Vaistiniai preparatai (Vakcinos)</t>
  </si>
  <si>
    <t>CPO361982</t>
  </si>
  <si>
    <t>S2-244/25, 2026-12-02</t>
  </si>
  <si>
    <r>
      <t xml:space="preserve">Elektroninis </t>
    </r>
    <r>
      <rPr>
        <sz val="11"/>
        <color indexed="17"/>
        <rFont val="Times New Roman"/>
        <family val="1"/>
        <charset val="186"/>
      </rPr>
      <t>Žalias pirkimas</t>
    </r>
    <r>
      <rPr>
        <sz val="11"/>
        <rFont val="Times New Roman"/>
        <family val="1"/>
        <charset val="186"/>
      </rPr>
      <t xml:space="preserve"> Konsoliduotas pirkimas kartu su VšĮ Alytaus apskrities S. Kudirkos ligonine BV16-285/25, 55681-1</t>
    </r>
  </si>
  <si>
    <t>CPO368302</t>
  </si>
  <si>
    <t>S2-240/25, 2026-12-02</t>
  </si>
  <si>
    <t>Įvairūs maisto produktai per CPO (Šviežių vaisių pirkimas ir pristatymas)</t>
  </si>
  <si>
    <t>CPO368754</t>
  </si>
  <si>
    <t>S2-245/25, 2026-12-02</t>
  </si>
  <si>
    <r>
      <t xml:space="preserve">Elektroninis </t>
    </r>
    <r>
      <rPr>
        <sz val="11"/>
        <color indexed="17"/>
        <rFont val="Times New Roman"/>
        <family val="1"/>
        <charset val="186"/>
      </rPr>
      <t>Žalias pirkimas</t>
    </r>
    <r>
      <rPr>
        <sz val="11"/>
        <rFont val="Times New Roman"/>
        <family val="1"/>
        <charset val="186"/>
      </rPr>
      <t xml:space="preserve"> BV16-</t>
    </r>
    <r>
      <rPr>
        <sz val="11"/>
        <color indexed="8"/>
        <rFont val="Times New Roman"/>
        <family val="1"/>
        <charset val="186"/>
      </rPr>
      <t>338</t>
    </r>
    <r>
      <rPr>
        <sz val="11"/>
        <rFont val="Times New Roman"/>
        <family val="1"/>
        <charset val="186"/>
      </rPr>
      <t>/25, 80710-5</t>
    </r>
  </si>
  <si>
    <t>LT-2025-98656</t>
  </si>
  <si>
    <t>Žodžiu BV16-20/25 55858-1 Pirkimas metų eigoje</t>
  </si>
  <si>
    <t>UAB „Thomas Philipps Baltics“</t>
  </si>
  <si>
    <t>Stiklinių komplektas</t>
  </si>
  <si>
    <t>ES09720025</t>
  </si>
  <si>
    <t>Žodžiu BV16-339/25, 55911-10</t>
  </si>
  <si>
    <t>Mokymai „Profesinės etikos, konfliktų prevencijos, lygių galimybių ir psichologinio saugumo darbo aplinkoje užtikrinimo“</t>
  </si>
  <si>
    <t>GG-004</t>
  </si>
  <si>
    <t>Žodžiu BV16-296/25, 74430-7</t>
  </si>
  <si>
    <t>Vystymo stalai, 9 vnt.</t>
  </si>
  <si>
    <t>UAB IKEA Lithuania</t>
  </si>
  <si>
    <t>POS-13-1790368</t>
  </si>
  <si>
    <t>Žodžiu BV16-362/25, 55910-8</t>
  </si>
  <si>
    <t>Slaugos namuose specialistų tarnybiniai telefonai (2 vnt.) (Mobilieji telefonai)</t>
  </si>
  <si>
    <t>UAB ,,Tele2“</t>
  </si>
  <si>
    <t>Žodžiu BV16-354/25, 80952-2</t>
  </si>
  <si>
    <t>Slaugos namuose specialistų tarnybiniai telefonai (2 vnt.) (Telefonų baterijos įkrovikliai)</t>
  </si>
  <si>
    <t>GTV No. 00206528</t>
  </si>
  <si>
    <t>Kalėdiniai papuošalai- burbulas</t>
  </si>
  <si>
    <t>UKMkv0000771</t>
  </si>
  <si>
    <t>Žodžiu BV16-370/25, 55888-4 Pirkimas metų eigoje</t>
  </si>
  <si>
    <t>Technologinio vamzdyno remonto darbai</t>
  </si>
  <si>
    <t>45231300-8</t>
  </si>
  <si>
    <t>UAB „Kašiva“</t>
  </si>
  <si>
    <t>S1-547/25, 2026-01-18</t>
  </si>
  <si>
    <r>
      <t xml:space="preserve">Raštu, </t>
    </r>
    <r>
      <rPr>
        <sz val="11"/>
        <color indexed="17"/>
        <rFont val="Times New Roman"/>
        <family val="1"/>
        <charset val="186"/>
      </rPr>
      <t>Žalias pirkimas</t>
    </r>
    <r>
      <rPr>
        <sz val="11"/>
        <rFont val="Times New Roman"/>
        <family val="1"/>
        <charset val="186"/>
      </rPr>
      <t xml:space="preserve"> Neskelbiama BV16-322/25, 82364</t>
    </r>
  </si>
  <si>
    <t>Vadovaujančių asmenų civilinės atsakomybės draudimas</t>
  </si>
  <si>
    <t>Baltic Underwriting Agency AB</t>
  </si>
  <si>
    <t>S2-246/25, 2027-02-06</t>
  </si>
  <si>
    <t>Žodžiu BV16-356/25, 83770-3</t>
  </si>
  <si>
    <t>Vėdinimo sistemų techninės priežiūros ir remonto bei oro kondicionierių techninės profilaktikos ir remonto paslaugos</t>
  </si>
  <si>
    <t>50730000-1</t>
  </si>
  <si>
    <t>UAB „EdEras“</t>
  </si>
  <si>
    <t>S1-555/25, 2027-02-07</t>
  </si>
  <si>
    <r>
      <t xml:space="preserve">Raštu </t>
    </r>
    <r>
      <rPr>
        <sz val="11"/>
        <color indexed="17"/>
        <rFont val="Times New Roman"/>
        <family val="1"/>
        <charset val="186"/>
      </rPr>
      <t>Žalias pirkimas</t>
    </r>
    <r>
      <rPr>
        <sz val="11"/>
        <rFont val="Times New Roman"/>
        <family val="1"/>
        <charset val="186"/>
      </rPr>
      <t xml:space="preserve"> CVP IS Neskelbiama BV16-223/25, 55793</t>
    </r>
  </si>
  <si>
    <t>Druska, druskos-smėlio mišinys</t>
  </si>
  <si>
    <t>CPO370019</t>
  </si>
  <si>
    <t>34927100-2</t>
  </si>
  <si>
    <t>MB "Stratum LT"</t>
  </si>
  <si>
    <t>S2-247/25, 2026-02-09</t>
  </si>
  <si>
    <r>
      <t xml:space="preserve">Elektroninis  </t>
    </r>
    <r>
      <rPr>
        <sz val="11"/>
        <color indexed="17"/>
        <rFont val="Times New Roman"/>
        <family val="1"/>
        <charset val="186"/>
      </rPr>
      <t>Žalias pirkimas</t>
    </r>
    <r>
      <rPr>
        <sz val="11"/>
        <rFont val="Times New Roman"/>
        <family val="1"/>
        <charset val="186"/>
      </rPr>
      <t xml:space="preserve"> BV16-355/25,</t>
    </r>
    <r>
      <rPr>
        <sz val="11"/>
        <color indexed="10"/>
        <rFont val="Times New Roman"/>
        <family val="1"/>
        <charset val="186"/>
      </rPr>
      <t xml:space="preserve"> </t>
    </r>
    <r>
      <rPr>
        <sz val="11"/>
        <rFont val="Times New Roman"/>
        <family val="1"/>
        <charset val="186"/>
      </rPr>
      <t>85105</t>
    </r>
  </si>
  <si>
    <t>UAB "Keluva"</t>
  </si>
  <si>
    <t>S2-251/25, 2026-02-11</t>
  </si>
  <si>
    <t>Privalomų naujagimių gaivinimo mokymai</t>
  </si>
  <si>
    <t>MA13016828</t>
  </si>
  <si>
    <t>Žodžiu BV16-331/25, 83901-3</t>
  </si>
  <si>
    <t>VMKL 55676-5 Vaitinių preparatų ir vaistnių prekių III pirkimas</t>
  </si>
  <si>
    <t>Atviras konkursas ID 3570208</t>
  </si>
  <si>
    <t>UAB ,,Armila"</t>
  </si>
  <si>
    <t>S1-553/25
2028-12-10</t>
  </si>
  <si>
    <t>Elektroninis Žalias pirkimas BV16-201/25, 55676-5</t>
  </si>
  <si>
    <t>UAB ,,Entafarma"</t>
  </si>
  <si>
    <t>S1-554/25
2028-12-10</t>
  </si>
  <si>
    <t>Psichosocialinis vertinimas</t>
  </si>
  <si>
    <t>79300000-7</t>
  </si>
  <si>
    <t>UAB Verslo aljansas</t>
  </si>
  <si>
    <t>VAVL15488</t>
  </si>
  <si>
    <t>Žodžiu BV16-287/25, 55969-1</t>
  </si>
  <si>
    <t>UAB ,,Alliance recruitment“</t>
  </si>
  <si>
    <t>S1-558/25, 2026-02-11</t>
  </si>
  <si>
    <t>Žodžiu BV16-350/25, 55972-2</t>
  </si>
  <si>
    <t xml:space="preserve">Konferencija „Darbo teisė“ 2026-02-06 </t>
  </si>
  <si>
    <t>Ilgalaikė žodinė sutartis 2026-03-06</t>
  </si>
  <si>
    <t>Žodžiu BV16-281/25, 74430-6</t>
  </si>
  <si>
    <t xml:space="preserve">Konferencija „DSS“ 2026-02-05 </t>
  </si>
  <si>
    <t>Ilgalaikė žodinė sutartis 2026-03-05</t>
  </si>
  <si>
    <t>Žodžiu BV16-345/25, 74430-11</t>
  </si>
  <si>
    <t>Žodžiu BV16-379/25, 74430-14</t>
  </si>
  <si>
    <t>Baldinės plokštės ir kt. priedai</t>
  </si>
  <si>
    <t xml:space="preserve">UAB ULMAS </t>
  </si>
  <si>
    <t>UVS1086683</t>
  </si>
  <si>
    <t>Žodžiu BV16-376/25, 55910-9 Pirkimas metų eigoje</t>
  </si>
  <si>
    <t>Pooperacinių palatų sieniniai kompiuterių laikikliai</t>
  </si>
  <si>
    <t>VARTL0668481</t>
  </si>
  <si>
    <t>Žodžiu Neskelbiama BV16-357/25, 55883-13</t>
  </si>
  <si>
    <t>Vidaus informaciniai ženklai</t>
  </si>
  <si>
    <t>T. Milašiaus individuali firma „Mitas“</t>
  </si>
  <si>
    <t>S1-564/25, 2026-05-13</t>
  </si>
  <si>
    <r>
      <t xml:space="preserve">Raštu </t>
    </r>
    <r>
      <rPr>
        <sz val="11"/>
        <color indexed="17"/>
        <rFont val="Times New Roman"/>
        <family val="1"/>
        <charset val="186"/>
      </rPr>
      <t>Žalias pirkimas</t>
    </r>
    <r>
      <rPr>
        <sz val="11"/>
        <rFont val="Times New Roman"/>
        <family val="1"/>
        <charset val="186"/>
      </rPr>
      <t xml:space="preserve"> Neskelbiama BV16-333/25, 83245</t>
    </r>
  </si>
  <si>
    <t>Lauko informaciniai ženklai</t>
  </si>
  <si>
    <t>S1-565/25, 2026-05-13</t>
  </si>
  <si>
    <r>
      <t xml:space="preserve">Raštu </t>
    </r>
    <r>
      <rPr>
        <sz val="11"/>
        <color indexed="17"/>
        <rFont val="Times New Roman"/>
        <family val="1"/>
        <charset val="186"/>
      </rPr>
      <t>Žalias pirkimas</t>
    </r>
    <r>
      <rPr>
        <sz val="11"/>
        <rFont val="Times New Roman"/>
        <family val="1"/>
        <charset val="186"/>
      </rPr>
      <t xml:space="preserve"> Neskelbiama BV16-335/25, 83244</t>
    </r>
  </si>
  <si>
    <t xml:space="preserve">UAB Thomas Philips Baltex </t>
  </si>
  <si>
    <t>15061 Nr.11113</t>
  </si>
  <si>
    <t>VMKL 55676-4 Vaitinių preparatų ir vaistnių prekių II pirkimas</t>
  </si>
  <si>
    <t>Atviras konkursas  ID 3570138</t>
  </si>
  <si>
    <t>UAB ,,B. Braun Medical"</t>
  </si>
  <si>
    <t>S1-569/25
2028-12-14</t>
  </si>
  <si>
    <t>Elektroninis Žalias pirkimas BV16-195/25, 55676-4</t>
  </si>
  <si>
    <t>UAB ,,Dameda"</t>
  </si>
  <si>
    <t>S1-573/25
2028-12-14</t>
  </si>
  <si>
    <t>UAB ,,Mediq Lietuva"</t>
  </si>
  <si>
    <t>S1-574/25
2028-12-14</t>
  </si>
  <si>
    <t>S1-570/25
2028-12-15</t>
  </si>
  <si>
    <t>S1-572/25
2028-12-15</t>
  </si>
  <si>
    <t>UAB ,,Tamro"</t>
  </si>
  <si>
    <t>S1-571/25
2028-12-16</t>
  </si>
  <si>
    <t>S1-598/25
2028-12-22</t>
  </si>
  <si>
    <t>S1-599/25
2028-12-28</t>
  </si>
  <si>
    <t>VMKL- 55735-7 MEDICININĖ ĮRANGA NAUJAM OPERACINĖS BLOKUI (KONSOLĖS IR SVARSTYKLĖS)</t>
  </si>
  <si>
    <t>Atviras konkursas ID 5120252</t>
  </si>
  <si>
    <t>UAB ,,Medita"</t>
  </si>
  <si>
    <t>S1-563/25
2026-04-14</t>
  </si>
  <si>
    <t>Elektroninis Žalias pirkimas BV16-262/25, 55735-7</t>
  </si>
  <si>
    <t>UAB ,,Asanmeda"</t>
  </si>
  <si>
    <t>S1-1/26
2026-05-05</t>
  </si>
  <si>
    <t>Gamtinės dujos vienam mėn.</t>
  </si>
  <si>
    <t>09100000-0</t>
  </si>
  <si>
    <t>UAB Ignitis</t>
  </si>
  <si>
    <t>S2-252/25 2026-02-28</t>
  </si>
  <si>
    <r>
      <t xml:space="preserve">Žodžiu </t>
    </r>
    <r>
      <rPr>
        <sz val="11"/>
        <color indexed="17"/>
        <rFont val="Times New Roman"/>
        <family val="1"/>
        <charset val="186"/>
      </rPr>
      <t>Žalias pirkimas</t>
    </r>
    <r>
      <rPr>
        <sz val="11"/>
        <rFont val="Times New Roman"/>
        <family val="1"/>
        <charset val="186"/>
      </rPr>
      <t xml:space="preserve"> Neskelbiama BV16-375/25, 55847-1</t>
    </r>
  </si>
  <si>
    <t>SLK41</t>
  </si>
  <si>
    <t>120Nr.0000877</t>
  </si>
  <si>
    <t>Biuro popierius</t>
  </si>
  <si>
    <t>CPO371673</t>
  </si>
  <si>
    <t>30192000-1</t>
  </si>
  <si>
    <t>S2-255/25, 2026-12-15</t>
  </si>
  <si>
    <r>
      <t xml:space="preserve">Elektroninis  </t>
    </r>
    <r>
      <rPr>
        <sz val="11"/>
        <color indexed="17"/>
        <rFont val="Times New Roman"/>
        <family val="1"/>
        <charset val="186"/>
      </rPr>
      <t>Žalias pirkimas</t>
    </r>
    <r>
      <rPr>
        <sz val="11"/>
        <rFont val="Times New Roman"/>
        <family val="1"/>
        <charset val="186"/>
      </rPr>
      <t xml:space="preserve"> BV16-367/25,</t>
    </r>
    <r>
      <rPr>
        <sz val="11"/>
        <color indexed="10"/>
        <rFont val="Times New Roman"/>
        <family val="1"/>
        <charset val="186"/>
      </rPr>
      <t xml:space="preserve"> </t>
    </r>
    <r>
      <rPr>
        <sz val="11"/>
        <rFont val="Times New Roman"/>
        <family val="1"/>
        <charset val="186"/>
      </rPr>
      <t>55738</t>
    </r>
  </si>
  <si>
    <t>Nesterilios pirštinės, tvarsliava, kitos med. Priemonės (Asmens higienos gaminiai)</t>
  </si>
  <si>
    <t>CPO367586</t>
  </si>
  <si>
    <t>S2-254/25, 2026-12-31</t>
  </si>
  <si>
    <t>Nesterilios pirštinės, tvarsliava, kitos med. priemonės (Vienkartinės medicininės priemonės)</t>
  </si>
  <si>
    <t>CPO370806</t>
  </si>
  <si>
    <t>S2-253/25, 2026-12-31</t>
  </si>
  <si>
    <t>VMKL- 55735-5 MEDICININĖ ĮRANGA, NAUJAM OPERACINĖS BLOKUI (INFUZINĖS POMPOS)</t>
  </si>
  <si>
    <t>Atviras konkursas ID 5225999</t>
  </si>
  <si>
    <t>UAB "B. Braun Medical"</t>
  </si>
  <si>
    <t>S1-575/25,  2026-02-16</t>
  </si>
  <si>
    <t xml:space="preserve">Elektroninis Žalias pirkimas BV16-256/25, 55735-5 </t>
  </si>
  <si>
    <t>UAB "Fresenius Kabi Baltic"</t>
  </si>
  <si>
    <t>S1-25/26, 2026-04-03</t>
  </si>
  <si>
    <t>VMKL 55676-2 Vaitinių preparatų ir vaistnių prekių I pirkimas</t>
  </si>
  <si>
    <t>Atviras konkursas ID 3674017</t>
  </si>
  <si>
    <t>S1-580/25
2028-12-18</t>
  </si>
  <si>
    <t>Elektroninis Žalias pirkimas BV16-188/25, 55676-2  
CVP IS</t>
  </si>
  <si>
    <t>S1-581/25
2028-12-18</t>
  </si>
  <si>
    <t>UAB ,,Entafarma</t>
  </si>
  <si>
    <t>S1-578/25
2028-12-18</t>
  </si>
  <si>
    <t>UAB ,,Fresenius Kabi Baltic</t>
  </si>
  <si>
    <t>S1-584/25
2028-12-18</t>
  </si>
  <si>
    <t>UAB ,,Intersurgical"</t>
  </si>
  <si>
    <t>S1-582/25
2028-12-18</t>
  </si>
  <si>
    <t>S1-579/25
2028-12-18</t>
  </si>
  <si>
    <t>MB Ambramed</t>
  </si>
  <si>
    <t>S1-583/25
2028-12-21</t>
  </si>
  <si>
    <t>S1-600/25
2028-12-22</t>
  </si>
  <si>
    <t>UAB ,,Optinė riba"</t>
  </si>
  <si>
    <t>S1-597/25
2028-12-22</t>
  </si>
  <si>
    <t>S1-596/25
2028-12-22</t>
  </si>
  <si>
    <t>S1-601/25
2028-12-28</t>
  </si>
  <si>
    <t>S1-605/25
2028-12-29</t>
  </si>
  <si>
    <t>UAB ,,Eazymed"</t>
  </si>
  <si>
    <t>S1-603/25
2028-12-29</t>
  </si>
  <si>
    <t>S1-604/25
2028-12-30</t>
  </si>
  <si>
    <t>CPO372223</t>
  </si>
  <si>
    <t>S2-258/25, 2026-12-16</t>
  </si>
  <si>
    <t>gtv00206694</t>
  </si>
  <si>
    <t>Minkšti baldai</t>
  </si>
  <si>
    <t>UAB RUKSA</t>
  </si>
  <si>
    <t>Ilgalaikė žodinė sutartis</t>
  </si>
  <si>
    <t>Raštu CVP IS Neskelbiama BV16-374/25, 86080-1</t>
  </si>
  <si>
    <t>Kompiuterinio tinklo komutatoriai 4 vnt..</t>
  </si>
  <si>
    <t>32500000-8</t>
  </si>
  <si>
    <t>VARTL0677260</t>
  </si>
  <si>
    <t>Žodžiu BV16-372/25, 55894-3</t>
  </si>
  <si>
    <t>CPO371832</t>
  </si>
  <si>
    <t>S2-259/25, 2026-12-17</t>
  </si>
  <si>
    <t>Nesterilios pirštinės, tvarsliava, kitos med. priemonės (Tvarsliava)</t>
  </si>
  <si>
    <t>CPO370801</t>
  </si>
  <si>
    <t>S2-260/25, 2026-12-31</t>
  </si>
  <si>
    <t>Nesterilios pirštinės, tvarsliava, kitos med. priemonės (Asmens apsaugos priemonės)</t>
  </si>
  <si>
    <t>CPO368560</t>
  </si>
  <si>
    <t>UAB "Aribolt"</t>
  </si>
  <si>
    <t>S2-261/25, 2026-12-17</t>
  </si>
  <si>
    <t>VMKL-55735-8 MEDICININĖ ĮRANGA, NAUJAM OPERACINĖS BLOKUI (ECHOSKOPAI IR KITA ĮRANGA)</t>
  </si>
  <si>
    <t xml:space="preserve">Atviras konkursas ID 5227070 </t>
  </si>
  <si>
    <t>UAB "Salmeda</t>
  </si>
  <si>
    <t xml:space="preserve">S1-590/25,  2026-02-17 </t>
  </si>
  <si>
    <t xml:space="preserve">Elektroninis Žalias pirkimas BV16-271/25, 55735-8 </t>
  </si>
  <si>
    <t>MB "Brazon"</t>
  </si>
  <si>
    <t>S1-606/25, 2026-03-05</t>
  </si>
  <si>
    <t>UAB "Sormedika"</t>
  </si>
  <si>
    <t>S1-21/26, 2026-03-31</t>
  </si>
  <si>
    <t>UAB "Labostera"</t>
  </si>
  <si>
    <t>S1-38/26,   2026-04-12</t>
  </si>
  <si>
    <t>S1-41/26, 2026-04-25</t>
  </si>
  <si>
    <t>Šaldytuvas hemodializės sk.</t>
  </si>
  <si>
    <t>E.Čepausko įmonė Ramunė</t>
  </si>
  <si>
    <t>Žodžiu BV16-384/25, 55914-5</t>
  </si>
  <si>
    <t>Skalbinių maišo laikiklis ir skalbinių maišai</t>
  </si>
  <si>
    <t>UAB AJ produktai</t>
  </si>
  <si>
    <t>Žodžiu BV16-385/25, 55911-13</t>
  </si>
  <si>
    <t>Mokymai „Veiksminga komunikacija ir darbas komandoje“</t>
  </si>
  <si>
    <t>MP-53</t>
  </si>
  <si>
    <t>Žodžiu BV16-383/25, 83901-6</t>
  </si>
  <si>
    <t>LED lemputės 400 vnt.</t>
  </si>
  <si>
    <t>GAR189133</t>
  </si>
  <si>
    <t>Žodžiu BV16-369/25, 55772-2</t>
  </si>
  <si>
    <t>GU2513</t>
  </si>
  <si>
    <t>Žodžiu BV16-368/25, 55925-7 Pirkimas metų eigoje</t>
  </si>
  <si>
    <t>Mokymai „Sveikatos duomenų apsauga ir teisinis raštingumas“</t>
  </si>
  <si>
    <t>MP-54</t>
  </si>
  <si>
    <t>Žodžiu BV16-382/25, 83901-5</t>
  </si>
  <si>
    <t>UAB ARKIDA</t>
  </si>
  <si>
    <t>VIO 717</t>
  </si>
  <si>
    <t>Žodžiu BV16-386/25, 55949-2</t>
  </si>
  <si>
    <t>Sūdyta žuvis</t>
  </si>
  <si>
    <t>UAB Niklita</t>
  </si>
  <si>
    <t>NIK250008292</t>
  </si>
  <si>
    <t>Žodžiu BV16-381/25, 80711-3</t>
  </si>
  <si>
    <t>LT-2025-105342</t>
  </si>
  <si>
    <t>UAB IKI Lietuva</t>
  </si>
  <si>
    <t>IKI25S Nr. 218457</t>
  </si>
  <si>
    <t>Skaitmeniniai IP telefonai, 33 vnt.</t>
  </si>
  <si>
    <t>UAB EIT Sprendimai</t>
  </si>
  <si>
    <t>ITC0022796</t>
  </si>
  <si>
    <t>Žodžiu BV16-373/25, 55894-1</t>
  </si>
  <si>
    <t>gtv00206829</t>
  </si>
  <si>
    <t>Maisto tiekimas renginiui</t>
  </si>
  <si>
    <t>Ingrida Žemaitaitienė Verslo liudijimas Nr.MG892746-1</t>
  </si>
  <si>
    <t>SND442</t>
  </si>
  <si>
    <t>Žodžiu BV16-387/25, 55949-3</t>
  </si>
  <si>
    <t>Kalėdiniai pyragai</t>
  </si>
  <si>
    <t>SND437</t>
  </si>
  <si>
    <t>Lubų plokštės, prilydoma stogo danga remonto darbams</t>
  </si>
  <si>
    <t>S1-592/25, 2028-12-22</t>
  </si>
  <si>
    <r>
      <t xml:space="preserve">Raštu </t>
    </r>
    <r>
      <rPr>
        <sz val="11"/>
        <color indexed="17"/>
        <rFont val="Times New Roman"/>
        <family val="1"/>
        <charset val="186"/>
      </rPr>
      <t>Žalias pirkimas</t>
    </r>
    <r>
      <rPr>
        <sz val="11"/>
        <rFont val="Times New Roman"/>
        <family val="1"/>
        <charset val="186"/>
      </rPr>
      <t xml:space="preserve"> Neskelbiama BV16-337/25, 78295</t>
    </r>
  </si>
  <si>
    <t>Pakaitinių (analogiškų) kasečių /tonerių pirkimas</t>
  </si>
  <si>
    <t>30237310-5</t>
  </si>
  <si>
    <t>UAB „Eurikana ir ko“</t>
  </si>
  <si>
    <t>S1-595/25, 2027-02-22</t>
  </si>
  <si>
    <r>
      <t xml:space="preserve">Raštu </t>
    </r>
    <r>
      <rPr>
        <sz val="11"/>
        <color indexed="17"/>
        <rFont val="Times New Roman"/>
        <family val="1"/>
        <charset val="186"/>
      </rPr>
      <t>Žalias pirkimas</t>
    </r>
    <r>
      <rPr>
        <sz val="11"/>
        <rFont val="Times New Roman"/>
        <family val="1"/>
        <charset val="186"/>
      </rPr>
      <t xml:space="preserve"> Neskelbiama BV16-348/25, 84554</t>
    </r>
  </si>
  <si>
    <t>Terminių etikečių pirkimas</t>
  </si>
  <si>
    <t>UAB „Vygėja“</t>
  </si>
  <si>
    <t>S1-594/25, 2028-02-28</t>
  </si>
  <si>
    <r>
      <t xml:space="preserve">Raštu </t>
    </r>
    <r>
      <rPr>
        <sz val="11"/>
        <color indexed="17"/>
        <rFont val="Times New Roman"/>
        <family val="1"/>
        <charset val="186"/>
      </rPr>
      <t>Žalias pirkimas</t>
    </r>
    <r>
      <rPr>
        <sz val="11"/>
        <rFont val="Times New Roman"/>
        <family val="1"/>
        <charset val="186"/>
      </rPr>
      <t xml:space="preserve"> Neskelbiama BV16-353/25, 55882-5</t>
    </r>
  </si>
  <si>
    <t>Socialinės dirbtuvės</t>
  </si>
  <si>
    <t>80511000-9</t>
  </si>
  <si>
    <t>VšĮ Skirtingos spalvos</t>
  </si>
  <si>
    <t>SS00027</t>
  </si>
  <si>
    <t>Žodžiu BV16-250/25, 81211</t>
  </si>
  <si>
    <t xml:space="preserve">NISSAN NV200, HAL492: TPVCAPD KASKO </t>
  </si>
  <si>
    <t>S2-266/25, 2027-01-02</t>
  </si>
  <si>
    <r>
      <t xml:space="preserve">Žodžiu </t>
    </r>
    <r>
      <rPr>
        <sz val="11"/>
        <color indexed="17"/>
        <rFont val="Times New Roman"/>
        <family val="1"/>
        <charset val="186"/>
      </rPr>
      <t>Žalias pirkimas</t>
    </r>
    <r>
      <rPr>
        <sz val="11"/>
        <rFont val="Times New Roman"/>
        <family val="1"/>
        <charset val="186"/>
      </rPr>
      <t xml:space="preserve"> BV16-388/25, 83770-4</t>
    </r>
  </si>
  <si>
    <t>S2-265/25, 2027-01-02</t>
  </si>
  <si>
    <t>Projektorius regos aštrumui nustatyti</t>
  </si>
  <si>
    <t>Raštu CVP IS Neskelbiama BV16-380/25, 83490</t>
  </si>
  <si>
    <t>Mobiliųjų telefonų įkrovikliai 10 vnt.</t>
  </si>
  <si>
    <t>VARTL0689979</t>
  </si>
  <si>
    <t>Žodžiu BV16-359/25, Pirkimas metų eigoje</t>
  </si>
  <si>
    <t>Mobiliųjų telefonų krovimo laidais 10 vnt.</t>
  </si>
  <si>
    <t>VARTL0689983</t>
  </si>
  <si>
    <t>Žodžiu BV16-359/25, 80952-3 Pirkimas metų eigoje</t>
  </si>
  <si>
    <t>Metalinis stalas, 8 vnt.</t>
  </si>
  <si>
    <t>UAB M PREKYBA</t>
  </si>
  <si>
    <t>Žodžiu BV16-366/25, 86076</t>
  </si>
  <si>
    <t>CPO372220</t>
  </si>
  <si>
    <t>S2-263/25, 2026-12-29</t>
  </si>
  <si>
    <t>S2-262/25, 2026-12-29</t>
  </si>
  <si>
    <t>S2-264/25, 2026-12-29</t>
  </si>
  <si>
    <t>FLOR25105</t>
  </si>
  <si>
    <t>Žodžiu 55845-2 BV16-210/25 Pirkimas metų eigoje</t>
  </si>
  <si>
    <t>Operacinių bloko kompiuterinio tinklo instaliacinės medžiagos</t>
  </si>
  <si>
    <t>UAB „Prim prekyba“</t>
  </si>
  <si>
    <t>PRIM 1131536</t>
  </si>
  <si>
    <t>Žodžiu BV16-371/25, 55894-2</t>
  </si>
  <si>
    <t>UVS1086907</t>
  </si>
  <si>
    <t>Žodžiu BV16-389/25, 79777-7</t>
  </si>
  <si>
    <t xml:space="preserve">Liftų techninė priežiūra </t>
  </si>
  <si>
    <t>50750000-7</t>
  </si>
  <si>
    <t xml:space="preserve">UAB „Baltijos liftai“ </t>
  </si>
  <si>
    <t>S1-616/25, 2026-12-30</t>
  </si>
  <si>
    <r>
      <t xml:space="preserve">Raštu </t>
    </r>
    <r>
      <rPr>
        <sz val="11"/>
        <color indexed="17"/>
        <rFont val="Times New Roman"/>
        <family val="1"/>
        <charset val="186"/>
      </rPr>
      <t>Žalias pirkimas</t>
    </r>
    <r>
      <rPr>
        <sz val="11"/>
        <rFont val="Times New Roman"/>
        <family val="1"/>
        <charset val="186"/>
      </rPr>
      <t xml:space="preserve"> CVP IS Neskelbiama BV16-305/25, 55794</t>
    </r>
  </si>
  <si>
    <t>VMKL 81616-1 Vaitiniai preparatai ir vaistnės prekės. Papildomas pirkimas.</t>
  </si>
  <si>
    <t>Atviras konkursas ID 4856314</t>
  </si>
  <si>
    <t>S1-611/25
2028-12-30</t>
  </si>
  <si>
    <t>Elektroninis Žalias pirkimas BV16-257/25, 81616-1  
CVP IS</t>
  </si>
  <si>
    <t>UAB ,,Fresenius Kabi Baltics"</t>
  </si>
  <si>
    <t>S1-608/25
2028-12-30</t>
  </si>
  <si>
    <t>UAB ,,Kavita"</t>
  </si>
  <si>
    <t>S1-613/25
2028-12-30</t>
  </si>
  <si>
    <t>UAB ,,Sentios"</t>
  </si>
  <si>
    <t>S1-610/25
2028-12-30</t>
  </si>
  <si>
    <t>UAB ,,ViaMedPharma"</t>
  </si>
  <si>
    <t>S1-614/25
2028-12-30</t>
  </si>
  <si>
    <t>S1-609/25
2029-01-04</t>
  </si>
  <si>
    <t>S1-3/26
2029-01-05</t>
  </si>
  <si>
    <t>S1-2/26
2029-01-06</t>
  </si>
  <si>
    <t>S1-612/25
2029-01-08</t>
  </si>
  <si>
    <t>UAB ,,Gintarinė vaistinė"</t>
  </si>
  <si>
    <t>S1-607/25
2029-01-11</t>
  </si>
  <si>
    <t>S1-11/26
2029-01-15</t>
  </si>
  <si>
    <t>Vaistiniai preparatai Vaistai (2022) 2 dalis)</t>
  </si>
  <si>
    <t>CPO371830</t>
  </si>
  <si>
    <t>S2-5/26, 2026-12-31</t>
  </si>
  <si>
    <t>CPO372881</t>
  </si>
  <si>
    <t>S2-2/26, 2026-12-31</t>
  </si>
  <si>
    <t>CPO372924</t>
  </si>
  <si>
    <t>S2-1/26, 2026-12-31</t>
  </si>
  <si>
    <r>
      <t>Vaistiniai preparatai (</t>
    </r>
    <r>
      <rPr>
        <sz val="11"/>
        <rFont val="Times New Roman"/>
        <family val="1"/>
        <charset val="186"/>
      </rPr>
      <t>Vaistai (2022) 2 dalis)</t>
    </r>
  </si>
  <si>
    <t>CPO372880</t>
  </si>
  <si>
    <t>S2-4/26, 2026-12-31</t>
  </si>
  <si>
    <t>Asmens higienos gaminiai (Sauskelnės suaugusiems M, L, XL didžių)</t>
  </si>
  <si>
    <t>CPO372512</t>
  </si>
  <si>
    <t>S2-3/26, 2026-12-31</t>
  </si>
  <si>
    <r>
      <t xml:space="preserve">Elektroninis </t>
    </r>
    <r>
      <rPr>
        <sz val="11"/>
        <color indexed="17"/>
        <rFont val="Times New Roman"/>
        <family val="1"/>
        <charset val="186"/>
      </rPr>
      <t>Žalias pirkimas</t>
    </r>
    <r>
      <rPr>
        <sz val="11"/>
        <rFont val="Times New Roman"/>
        <family val="1"/>
        <charset val="186"/>
      </rPr>
      <t xml:space="preserve"> BV16-378/25, 55767-3</t>
    </r>
  </si>
  <si>
    <t>Asmens higienos gaminiai (Drėgnos servetėlės odai valyti)</t>
  </si>
  <si>
    <t>CPO372559</t>
  </si>
  <si>
    <t>S2-6/26, 2026-12-31</t>
  </si>
  <si>
    <t>Gamtinės dujos</t>
  </si>
  <si>
    <t>CPO370601</t>
  </si>
  <si>
    <t>09123000-7</t>
  </si>
  <si>
    <t>UAB "Imlitex"</t>
  </si>
  <si>
    <t>S2-7/26, 2026-10-31</t>
  </si>
  <si>
    <r>
      <t xml:space="preserve">Elektroninis  </t>
    </r>
    <r>
      <rPr>
        <sz val="11"/>
        <color indexed="17"/>
        <rFont val="Times New Roman"/>
        <family val="1"/>
        <charset val="186"/>
      </rPr>
      <t>Žalias pirkimas</t>
    </r>
    <r>
      <rPr>
        <sz val="11"/>
        <rFont val="Times New Roman"/>
        <family val="1"/>
        <charset val="186"/>
      </rPr>
      <t xml:space="preserve"> BV16-360/25,</t>
    </r>
    <r>
      <rPr>
        <sz val="11"/>
        <color indexed="10"/>
        <rFont val="Times New Roman"/>
        <family val="1"/>
        <charset val="186"/>
      </rPr>
      <t xml:space="preserve"> </t>
    </r>
    <r>
      <rPr>
        <sz val="11"/>
        <rFont val="Times New Roman"/>
        <family val="1"/>
        <charset val="186"/>
      </rPr>
      <t>83743</t>
    </r>
  </si>
  <si>
    <t>Nesterilios pirštinės, tvarsliava, kitos med. priemonės ((HP11) Odos valymo pirštinės)</t>
  </si>
  <si>
    <t>CPO372810</t>
  </si>
  <si>
    <t>S2-9/26, 2026-01-08</t>
  </si>
  <si>
    <t>IV ketvirtis iki čia imtinai ir žali viršuje</t>
  </si>
  <si>
    <t>VMKL-83484 DIAGNOSTINIŲ TYRIMŲ ATLIKIMO, JŲ ĮVERTINIMO BEI APRAŠYMO PASLAUGOS</t>
  </si>
  <si>
    <t>Atviras konkursas ID 5286801</t>
  </si>
  <si>
    <t>85100000-0</t>
  </si>
  <si>
    <t>UAB "Affidea lietuva"</t>
  </si>
  <si>
    <t>S1-6/26, 2026-05-09</t>
  </si>
  <si>
    <r>
      <t xml:space="preserve">Elektroninis </t>
    </r>
    <r>
      <rPr>
        <sz val="11"/>
        <color indexed="17"/>
        <rFont val="Times New Roman"/>
        <family val="1"/>
        <charset val="186"/>
      </rPr>
      <t>Žalias pirkimas</t>
    </r>
    <r>
      <rPr>
        <sz val="11"/>
        <color indexed="8"/>
        <rFont val="Times New Roman"/>
        <family val="1"/>
        <charset val="186"/>
      </rPr>
      <t xml:space="preserve"> BV16-212/25, 55664</t>
    </r>
  </si>
  <si>
    <t>VMKL- 55735-12 MEDICININĖ ĮRANGA NAUJAM OPERACINĖS BLOKUI (HIDRAULINIAI VĖŽIMĖLIAI IR PETIES SĄNARIO
POZICIONAVIMO SISTEMA SU GALVOS LAIKIKLIU)</t>
  </si>
  <si>
    <t>Atviras konkursas ID 5681215</t>
  </si>
  <si>
    <t>S1-7/26,  2026-03-10</t>
  </si>
  <si>
    <r>
      <t xml:space="preserve">Elektroninis </t>
    </r>
    <r>
      <rPr>
        <sz val="11"/>
        <color indexed="17"/>
        <rFont val="Times New Roman"/>
        <family val="1"/>
        <charset val="186"/>
      </rPr>
      <t>Žalias pirkiams</t>
    </r>
    <r>
      <rPr>
        <sz val="11"/>
        <color indexed="8"/>
        <rFont val="Times New Roman"/>
        <family val="1"/>
        <charset val="186"/>
      </rPr>
      <t xml:space="preserve"> BV16-329/25, 55735-12</t>
    </r>
  </si>
  <si>
    <t>VMKL - 84530 Ilgalaikiai ureteriniai stentai</t>
  </si>
  <si>
    <t>Atviras konkursas (supaprastinta tvarka) ID 5906364</t>
  </si>
  <si>
    <t>S1-28/26, 2029-02-03</t>
  </si>
  <si>
    <t>Elektroninis Žalias pirkimas BV16-365/25, 55772-2</t>
  </si>
  <si>
    <t>Ligonių pervežimo paslaugos</t>
  </si>
  <si>
    <t>Atviras konkursas ID 5386081</t>
  </si>
  <si>
    <t xml:space="preserve">85143000-3 </t>
  </si>
  <si>
    <t>Greitosios medicinos pagalbos tarnyba (Vilniaus filialas)</t>
  </si>
  <si>
    <t>S1-35/26, 2029-02-09</t>
  </si>
  <si>
    <r>
      <t xml:space="preserve">Elektroninis </t>
    </r>
    <r>
      <rPr>
        <sz val="11"/>
        <color indexed="17"/>
        <rFont val="Times New Roman"/>
        <family val="1"/>
        <charset val="186"/>
      </rPr>
      <t>Žalias pirkimas</t>
    </r>
    <r>
      <rPr>
        <sz val="11"/>
        <rFont val="Times New Roman"/>
        <family val="1"/>
        <charset val="186"/>
      </rPr>
      <t xml:space="preserve">  
BV16-306/25, 83126</t>
    </r>
  </si>
  <si>
    <t>VMKL-55735-10 MEDICININĖ ĮRANGA, NAUJAM OPERACINĖS BLOKUI (ANESTEZIJOS APARATAI SU PRIEDAIS)</t>
  </si>
  <si>
    <t>Atviras konkursas ID 5368589</t>
  </si>
  <si>
    <t>S1-36/26, 2026-05-25</t>
  </si>
  <si>
    <r>
      <t xml:space="preserve">Elektroninis </t>
    </r>
    <r>
      <rPr>
        <sz val="11"/>
        <color indexed="17"/>
        <rFont val="Times New Roman"/>
        <family val="1"/>
        <charset val="186"/>
      </rPr>
      <t>Žalias pirkimas</t>
    </r>
    <r>
      <rPr>
        <sz val="11"/>
        <color indexed="8"/>
        <rFont val="Times New Roman"/>
        <family val="1"/>
        <charset val="186"/>
      </rPr>
      <t xml:space="preserve"> BV16-302/25, 55735-10 </t>
    </r>
  </si>
  <si>
    <t>VMKL- 55735-4 MEDICININĖ ĮRANGA, NAUJAM OPERACINĖS BLOKUI (ELEKTROENCEFALOGRAFAS IR ELEKTROMIOGRAFIJOS SISTEMA)</t>
  </si>
  <si>
    <t>Atviras konkursas ID 4482090</t>
  </si>
  <si>
    <t>S1-52/26,  2026-05-11</t>
  </si>
  <si>
    <r>
      <t xml:space="preserve">Elektroninis </t>
    </r>
    <r>
      <rPr>
        <sz val="11"/>
        <color indexed="17"/>
        <rFont val="Times New Roman"/>
        <family val="1"/>
        <charset val="186"/>
      </rPr>
      <t>Žalias pirkimas</t>
    </r>
    <r>
      <rPr>
        <sz val="11"/>
        <color indexed="8"/>
        <rFont val="Times New Roman"/>
        <family val="1"/>
        <charset val="186"/>
      </rPr>
      <t xml:space="preserve"> BV16-233/25, 55735-4</t>
    </r>
  </si>
  <si>
    <t>VMKL-55735-14 Medicininė įranga naujam operacinės blokui (Rentgeno apsauginių priemonių komplektai) pirkimas</t>
  </si>
  <si>
    <t>Atviras konkursas 
ID 5954201</t>
  </si>
  <si>
    <t>UAB ,,Apex Medicus"</t>
  </si>
  <si>
    <t>S1-54/26
2026-04-16</t>
  </si>
  <si>
    <r>
      <t xml:space="preserve">Elektroninis </t>
    </r>
    <r>
      <rPr>
        <sz val="11"/>
        <color indexed="17"/>
        <rFont val="Times New Roman"/>
        <family val="1"/>
        <charset val="186"/>
      </rPr>
      <t>Žalias pirkimas</t>
    </r>
    <r>
      <rPr>
        <sz val="11"/>
        <color indexed="8"/>
        <rFont val="Times New Roman"/>
        <family val="1"/>
        <charset val="186"/>
      </rPr>
      <t xml:space="preserve"> BV16-364/25, 55735-14 
CVP IS</t>
    </r>
  </si>
  <si>
    <t>S1-57/26
2026-04-24</t>
  </si>
  <si>
    <t>VMKL-55763-3 MEDICININĖ ĮRANGA (NAUJAGIMIŲ REANIMACINIS STALELIS)</t>
  </si>
  <si>
    <t>Atviras konkursas ID 5966317</t>
  </si>
  <si>
    <t>S1-65/26, 2026-04-22</t>
  </si>
  <si>
    <r>
      <t xml:space="preserve">Elektroninis </t>
    </r>
    <r>
      <rPr>
        <sz val="11"/>
        <color indexed="17"/>
        <rFont val="Times New Roman"/>
        <family val="1"/>
        <charset val="186"/>
      </rPr>
      <t>Žalias pirkiams</t>
    </r>
    <r>
      <rPr>
        <sz val="11"/>
        <color indexed="8"/>
        <rFont val="Times New Roman"/>
        <family val="1"/>
        <charset val="186"/>
      </rPr>
      <t xml:space="preserve"> BV16-340/25, 55763-3 </t>
    </r>
  </si>
  <si>
    <t>VMKL-83143-2 Odontologinės medžiagos ir priemonės</t>
  </si>
  <si>
    <t>Atviras konkursas (Savivaldybės dinaminė pirkimų sistema) ID 5960967</t>
  </si>
  <si>
    <t xml:space="preserve">33141800-8 </t>
  </si>
  <si>
    <t>Lietuvos ir Suomijos UAB ,,Plandent"</t>
  </si>
  <si>
    <t>S1-61/26
2029-03-29</t>
  </si>
  <si>
    <r>
      <t xml:space="preserve">Elektroninis </t>
    </r>
    <r>
      <rPr>
        <sz val="11"/>
        <color indexed="17"/>
        <rFont val="Times New Roman"/>
        <family val="1"/>
        <charset val="186"/>
      </rPr>
      <t>Žalias pirkimas</t>
    </r>
    <r>
      <rPr>
        <sz val="11"/>
        <color indexed="8"/>
        <rFont val="Times New Roman"/>
        <family val="1"/>
        <charset val="186"/>
      </rPr>
      <t xml:space="preserve"> 
BV16-330/25, 83143-2</t>
    </r>
  </si>
  <si>
    <t>MB ,,8teeth"</t>
  </si>
  <si>
    <t>S1-59/26
2029-03-17</t>
  </si>
  <si>
    <t>UAB ,,Medicinos erdvė"</t>
  </si>
  <si>
    <t>S1-62/26
2029-03-17</t>
  </si>
  <si>
    <t>UAB ,,Rema"</t>
  </si>
  <si>
    <t>S1-60/26
2029-03-23</t>
  </si>
  <si>
    <t>UAB ,,Unidentas"</t>
  </si>
  <si>
    <t>S1-58/26
2029-03-18</t>
  </si>
  <si>
    <t>S1-74/26
2029-04-01</t>
  </si>
  <si>
    <t>S1-121/26
2029-04-28</t>
  </si>
  <si>
    <t>S1-95/26
2029-04-12</t>
  </si>
  <si>
    <t>S1-120/26
2029-04-28</t>
  </si>
  <si>
    <t>VMKL-55735-11 Medicininė įranga naujam operacinės blokui (Vaizdo endoskopinės sistemos)</t>
  </si>
  <si>
    <t>Atviras konkursas ID 5372568</t>
  </si>
  <si>
    <t>UAB ,,Salmeda"</t>
  </si>
  <si>
    <t>S1-73/26
2026-05-30</t>
  </si>
  <si>
    <r>
      <t xml:space="preserve">Elektroninis </t>
    </r>
    <r>
      <rPr>
        <sz val="11"/>
        <color indexed="17"/>
        <rFont val="Times New Roman"/>
        <family val="1"/>
        <charset val="186"/>
      </rPr>
      <t>Žalias pirkimas</t>
    </r>
    <r>
      <rPr>
        <sz val="11"/>
        <color indexed="8"/>
        <rFont val="Times New Roman"/>
        <family val="1"/>
        <charset val="186"/>
      </rPr>
      <t xml:space="preserve"> BV16-318/25, 55735-11</t>
    </r>
  </si>
  <si>
    <t>UAB ,,Tradintek"</t>
  </si>
  <si>
    <t>S1-78/26
2026-06-06</t>
  </si>
  <si>
    <t>VMKL-55735-9 MEDICININĖ ĮRANGA, NAUJAM OPERACINĖS BLOKUI (SKAITMENINĖ ANGIOGRAFIJOS SISTEMA)</t>
  </si>
  <si>
    <t>Atviras konkursas ID 5384266</t>
  </si>
  <si>
    <t>UAB "Arbor medical Corporation LT"</t>
  </si>
  <si>
    <t xml:space="preserve">S1-90/26,  2026-04-17 </t>
  </si>
  <si>
    <r>
      <t xml:space="preserve">Elektroninis </t>
    </r>
    <r>
      <rPr>
        <sz val="11"/>
        <color indexed="17"/>
        <rFont val="Times New Roman"/>
        <family val="1"/>
        <charset val="186"/>
      </rPr>
      <t>Žalias pirkimas</t>
    </r>
    <r>
      <rPr>
        <sz val="11"/>
        <color indexed="8"/>
        <rFont val="Times New Roman"/>
        <family val="1"/>
        <charset val="186"/>
      </rPr>
      <t xml:space="preserve"> BV16-297/25, 55735-9 </t>
    </r>
  </si>
  <si>
    <t>VMKL-77431 Reagentai ir papildomos priemonės hematologinių tyrimų atlikimui bei įrangos įsigijimas panaudos (nuomos) būdu</t>
  </si>
  <si>
    <t>Atviras konkursas ID 3329362</t>
  </si>
  <si>
    <t>S1-123/26,    2028-11-03</t>
  </si>
  <si>
    <r>
      <t xml:space="preserve">Elektroninis </t>
    </r>
    <r>
      <rPr>
        <sz val="11"/>
        <color indexed="17"/>
        <rFont val="Times New Roman"/>
        <family val="1"/>
        <charset val="186"/>
      </rPr>
      <t>Žalias pirkiams</t>
    </r>
    <r>
      <rPr>
        <sz val="11"/>
        <color indexed="8"/>
        <rFont val="Times New Roman"/>
        <family val="1"/>
        <charset val="186"/>
      </rPr>
      <t xml:space="preserve"> BV16-163/25, 77431 </t>
    </r>
  </si>
  <si>
    <r>
      <t>1/4*100=</t>
    </r>
    <r>
      <rPr>
        <b/>
        <sz val="10"/>
        <color rgb="FF000000"/>
        <rFont val="Arial"/>
        <family val="2"/>
        <charset val="186"/>
      </rPr>
      <t>25 proc.</t>
    </r>
  </si>
  <si>
    <t>VMKL-55678-1 SLAUGOS PRIEMONĖS</t>
  </si>
  <si>
    <t>Atviras konkursas 
ID 5252389</t>
  </si>
  <si>
    <t>33196000-0</t>
  </si>
  <si>
    <t>UAB ,,ZMO Lietuva"</t>
  </si>
  <si>
    <t>S1-80/26
2029-04-02</t>
  </si>
  <si>
    <t>Elektroninis  
Žalias pirkimas BV16-240/25, 55678-1</t>
  </si>
  <si>
    <t>UAB ,,Metras"</t>
  </si>
  <si>
    <t>S1-94/26
2029-04-13</t>
  </si>
  <si>
    <t>UAB ,,EazyMed"</t>
  </si>
  <si>
    <t>S1-106/26
2029-04-21</t>
  </si>
  <si>
    <t>UAB ,,TZMO Lietuva"</t>
  </si>
  <si>
    <t>S1-105/26
2029-04-21</t>
  </si>
  <si>
    <t>UAB ,,Aribolt"</t>
  </si>
  <si>
    <t>S1-104/26
2029-04-26</t>
  </si>
  <si>
    <t>S1-114/26
2029-04-29</t>
  </si>
  <si>
    <t>S1-115/26
2029-05-04</t>
  </si>
  <si>
    <t>S1-103/26
2029-05-06</t>
  </si>
  <si>
    <t>S1-140/26
2029-05-12</t>
  </si>
  <si>
    <r>
      <t>Pagal skaičių: 126/126*100=</t>
    </r>
    <r>
      <rPr>
        <b/>
        <sz val="10"/>
        <color rgb="FF000000"/>
        <rFont val="Arial"/>
        <family val="2"/>
        <charset val="186"/>
      </rPr>
      <t>100,00 proc.</t>
    </r>
    <r>
      <rPr>
        <sz val="10"/>
        <color rgb="FF000000"/>
        <rFont val="Arial"/>
        <family val="2"/>
        <charset val="186"/>
      </rPr>
      <t xml:space="preserve">           Pagal vertę: 16218874,01/16218874,01*100=</t>
    </r>
    <r>
      <rPr>
        <b/>
        <sz val="10"/>
        <color rgb="FF000000"/>
        <rFont val="Arial"/>
        <family val="2"/>
        <charset val="186"/>
      </rPr>
      <t>100,00 proc.</t>
    </r>
  </si>
  <si>
    <r>
      <t>34/34*100=</t>
    </r>
    <r>
      <rPr>
        <b/>
        <sz val="10"/>
        <color rgb="FF000000"/>
        <rFont val="Arial"/>
        <family val="2"/>
        <charset val="186"/>
      </rPr>
      <t>100 proc.</t>
    </r>
  </si>
  <si>
    <r>
      <t>306/485*100=</t>
    </r>
    <r>
      <rPr>
        <b/>
        <sz val="10"/>
        <color rgb="FF000000"/>
        <rFont val="Arial"/>
        <family val="2"/>
        <charset val="186"/>
      </rPr>
      <t>63,09 proc.</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</si>
</sst>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25" x14ac:knownFonts="1">
    <font>
      <sz val="11"/>
      <color theme="1"/>
      <name val="Calibri"/>
      <family val="2"/>
      <scheme val="minor"/>
    </font>
    <font>
      <b/>
      <sz val="11.5"/>
      <color rgb="FF000000"/>
      <name val="Arial"/>
      <family val="2"/>
      <charset val="186"/>
    </font>
    <font>
      <b/>
      <sz val="14"/>
      <color rgb="FF000000"/>
      <name val="Arial"/>
      <family val="2"/>
      <charset val="186"/>
    </font>
    <font>
      <sz val="14"/>
      <color rgb="FF000000"/>
      <name val="Arial"/>
      <family val="2"/>
      <charset val="186"/>
    </font>
    <font>
      <sz val="10"/>
      <color rgb="FF000000"/>
      <name val="Arial"/>
      <family val="2"/>
      <charset val="186"/>
    </font>
    <font>
      <b/>
      <sz val="14"/>
      <color theme="1"/>
      <name val="Arial"/>
      <family val="2"/>
      <charset val="186"/>
    </font>
    <font>
      <b/>
      <sz val="14"/>
      <color theme="1"/>
      <name val="Calibri"/>
      <family val="2"/>
      <charset val="186"/>
      <scheme val="minor"/>
    </font>
    <font>
      <b/>
      <sz val="10"/>
      <color rgb="FF000000"/>
      <name val="Arial"/>
      <family val="2"/>
      <charset val="186"/>
    </font>
    <font>
      <b/>
      <sz val="12"/>
      <color rgb="FF00000A"/>
      <name val="Times New Roman"/>
      <family val="1"/>
      <charset val="186"/>
    </font>
    <font>
      <b/>
      <sz val="11"/>
      <color rgb="FF000000"/>
      <name val="Times New Roman"/>
      <family val="1"/>
      <charset val="186"/>
    </font>
    <font>
      <sz val="11"/>
      <color theme="1"/>
      <name val="Times New Roman"/>
      <family val="1"/>
      <charset val="186"/>
    </font>
    <font>
      <sz val="11"/>
      <color rgb="FF000000"/>
      <name val="Calibri"/>
      <family val="2"/>
      <charset val="1"/>
    </font>
    <font>
      <sz val="11"/>
      <name val="Times New Roman"/>
      <family val="1"/>
      <charset val="186"/>
    </font>
    <font>
      <b/>
      <sz val="11"/>
      <color theme="1"/>
      <name val="Times New Roman"/>
      <family val="1"/>
      <charset val="186"/>
    </font>
    <font>
      <sz val="11"/>
      <color indexed="17"/>
      <name val="Times New Roman"/>
      <family val="1"/>
      <charset val="186"/>
    </font>
    <font>
      <sz val="11"/>
      <color indexed="8"/>
      <name val="Times New Roman"/>
      <family val="1"/>
      <charset val="186"/>
    </font>
    <font>
      <sz val="11"/>
      <color rgb="FFFF0000"/>
      <name val="Times New Roman"/>
      <family val="1"/>
      <charset val="186"/>
    </font>
    <font>
      <sz val="11"/>
      <color indexed="63"/>
      <name val="Times New Roman"/>
      <family val="1"/>
      <charset val="186"/>
    </font>
    <font>
      <sz val="11"/>
      <color rgb="FF388600"/>
      <name val="Times New Roman"/>
      <family val="1"/>
      <charset val="186"/>
    </font>
    <font>
      <sz val="11"/>
      <color indexed="10"/>
      <name val="Times New Roman"/>
      <family val="1"/>
      <charset val="186"/>
    </font>
    <font>
      <sz val="11"/>
      <color rgb="FFEE0000"/>
      <name val="Times New Roman"/>
      <family val="1"/>
      <charset val="186"/>
    </font>
    <font>
      <sz val="11"/>
      <color rgb="FFED0000"/>
      <name val="Times New Roman"/>
      <family val="1"/>
      <charset val="186"/>
    </font>
    <font>
      <i/>
      <sz val="11"/>
      <color rgb="FF7F7F7F"/>
      <name val="Calibri"/>
      <family val="2"/>
      <charset val="186"/>
      <scheme val="minor"/>
    </font>
    <font>
      <sz val="11"/>
      <color rgb="FF00000A"/>
      <name val="Times New Roman"/>
      <family val="1"/>
      <charset val="186"/>
    </font>
    <font>
      <sz val="11"/>
      <color rgb="FF000000"/>
      <name val="Times New Roman"/>
      <family val="1"/>
      <charset val="186"/>
    </font>
  </fonts>
  <fills count="7">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rgb="FF00B050"/>
        <bgColor indexed="64"/>
      </patternFill>
    </fill>
    <fill>
      <patternFill patternType="solid">
        <fgColor rgb="FFFFFF00"/>
        <bgColor indexed="64"/>
      </patternFill>
    </fill>
    <fill>
      <patternFill patternType="solid">
        <fgColor theme="0"/>
        <bgColor rgb="FFFFFFCC"/>
      </patternFill>
    </fill>
  </fills>
  <borders count="13">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s>
  <cellStyleXfs count="3">
    <xf numFmtId="0" fontId="0" fillId="0" borderId="0"/>
    <xf numFmtId="0" fontId="11" fillId="0" borderId="0"/>
    <xf numFmtId="0" fontId="22" fillId="0" borderId="0" applyNumberFormat="0" applyFill="0" applyBorder="0" applyAlignment="0" applyProtection="0"/>
  </cellStyleXfs>
  <cellXfs count="86">
    <xf numFmtId="0" fontId="0" fillId="0" borderId="0" xfId="0"/>
    <xf numFmtId="0" fontId="3" fillId="0" borderId="4" xfId="0" applyFont="1" applyBorder="1" applyAlignment="1">
      <alignment vertical="center" wrapText="1"/>
    </xf>
    <xf numFmtId="0" fontId="4" fillId="0" borderId="4" xfId="0" applyFont="1" applyBorder="1" applyAlignment="1">
      <alignment vertical="center" wrapText="1"/>
    </xf>
    <xf numFmtId="0" fontId="1"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 fillId="0" borderId="6" xfId="0" applyFont="1" applyBorder="1" applyAlignment="1">
      <alignment vertical="center" wrapText="1"/>
    </xf>
    <xf numFmtId="0" fontId="5" fillId="0" borderId="5" xfId="0" applyFont="1" applyBorder="1"/>
    <xf numFmtId="0" fontId="6" fillId="0" borderId="0" xfId="0" applyFont="1"/>
    <xf numFmtId="0" fontId="1" fillId="0" borderId="5" xfId="0" applyFont="1" applyBorder="1" applyAlignment="1">
      <alignment horizontal="center" vertical="center"/>
    </xf>
    <xf numFmtId="0" fontId="0" fillId="0" borderId="2" xfId="0" applyBorder="1" applyAlignment="1">
      <alignment horizontal="center"/>
    </xf>
    <xf numFmtId="4" fontId="4" fillId="0" borderId="3" xfId="0" applyNumberFormat="1" applyFont="1" applyBorder="1" applyAlignment="1">
      <alignment horizontal="center" vertical="center" wrapText="1"/>
    </xf>
    <xf numFmtId="0" fontId="4" fillId="0" borderId="7" xfId="0" applyFont="1" applyBorder="1" applyAlignment="1">
      <alignment vertical="center"/>
    </xf>
    <xf numFmtId="0" fontId="4" fillId="0" borderId="0" xfId="0" applyFont="1" applyAlignment="1">
      <alignment vertical="center" wrapText="1"/>
    </xf>
    <xf numFmtId="2" fontId="0" fillId="0" borderId="0" xfId="0" applyNumberFormat="1"/>
    <xf numFmtId="4" fontId="0" fillId="0" borderId="0" xfId="0" applyNumberFormat="1"/>
    <xf numFmtId="0" fontId="8" fillId="3" borderId="8" xfId="0" applyFont="1" applyFill="1" applyBorder="1" applyAlignment="1">
      <alignment horizontal="center" vertical="top" wrapText="1"/>
    </xf>
    <xf numFmtId="4" fontId="8" fillId="3" borderId="8" xfId="0" applyNumberFormat="1" applyFont="1" applyFill="1" applyBorder="1" applyAlignment="1">
      <alignment horizontal="center" vertical="top" wrapText="1"/>
    </xf>
    <xf numFmtId="0" fontId="9" fillId="0" borderId="8" xfId="0" applyFont="1" applyBorder="1" applyAlignment="1">
      <alignment horizontal="center" vertical="top" wrapText="1"/>
    </xf>
    <xf numFmtId="0" fontId="10" fillId="0" borderId="9" xfId="0" applyFont="1" applyBorder="1" applyAlignment="1">
      <alignment horizontal="left" vertical="center" wrapText="1"/>
    </xf>
    <xf numFmtId="0" fontId="10" fillId="0" borderId="9" xfId="0" applyFont="1" applyBorder="1" applyAlignment="1">
      <alignment horizontal="center" vertical="center" wrapText="1"/>
    </xf>
    <xf numFmtId="0" fontId="12" fillId="2" borderId="9" xfId="0" applyFont="1" applyFill="1" applyBorder="1" applyAlignment="1">
      <alignment horizontal="center" vertical="center" wrapText="1"/>
    </xf>
    <xf numFmtId="0" fontId="12" fillId="0" borderId="9" xfId="0" applyFont="1" applyBorder="1" applyAlignment="1">
      <alignment horizontal="center" vertical="center" wrapText="1"/>
    </xf>
    <xf numFmtId="0" fontId="13" fillId="0" borderId="9" xfId="0" applyFont="1" applyBorder="1" applyAlignment="1">
      <alignment horizontal="center" vertical="center" wrapText="1"/>
    </xf>
    <xf numFmtId="4" fontId="9" fillId="0" borderId="9" xfId="1" applyNumberFormat="1" applyFont="1" applyBorder="1" applyAlignment="1">
      <alignment horizontal="center" vertical="center" wrapText="1"/>
    </xf>
    <xf numFmtId="164" fontId="12" fillId="0" borderId="9" xfId="0" applyNumberFormat="1" applyFont="1" applyBorder="1" applyAlignment="1">
      <alignment horizontal="center" vertical="center" wrapText="1"/>
    </xf>
    <xf numFmtId="0" fontId="0" fillId="2" borderId="0" xfId="0" applyFill="1"/>
    <xf numFmtId="0" fontId="12" fillId="4" borderId="9" xfId="0" applyFont="1" applyFill="1" applyBorder="1" applyAlignment="1">
      <alignment horizontal="center" vertical="center" wrapText="1"/>
    </xf>
    <xf numFmtId="0" fontId="8" fillId="3" borderId="10" xfId="0" applyFont="1" applyFill="1" applyBorder="1" applyAlignment="1">
      <alignment horizontal="center" vertical="top" wrapText="1"/>
    </xf>
    <xf numFmtId="0" fontId="8" fillId="3" borderId="11" xfId="0" applyFont="1" applyFill="1" applyBorder="1" applyAlignment="1">
      <alignment horizontal="center" vertical="top" wrapText="1"/>
    </xf>
    <xf numFmtId="0" fontId="12" fillId="0" borderId="9" xfId="1" applyFont="1" applyBorder="1" applyAlignment="1">
      <alignment horizontal="center" vertical="center" wrapText="1"/>
    </xf>
    <xf numFmtId="0" fontId="10" fillId="0" borderId="9" xfId="1" applyFont="1" applyBorder="1" applyAlignment="1">
      <alignment horizontal="center" vertical="center" wrapText="1"/>
    </xf>
    <xf numFmtId="4" fontId="10" fillId="0" borderId="9" xfId="1" applyNumberFormat="1" applyFont="1" applyBorder="1" applyAlignment="1">
      <alignment horizontal="center" vertical="center" wrapText="1"/>
    </xf>
    <xf numFmtId="164" fontId="10" fillId="0" borderId="9" xfId="0" applyNumberFormat="1" applyFont="1" applyBorder="1" applyAlignment="1">
      <alignment horizontal="center" vertical="center" wrapText="1"/>
    </xf>
    <xf numFmtId="164" fontId="12" fillId="2" borderId="9" xfId="0" applyNumberFormat="1" applyFont="1" applyFill="1" applyBorder="1" applyAlignment="1">
      <alignment horizontal="center" vertical="center" wrapText="1"/>
    </xf>
    <xf numFmtId="4" fontId="12" fillId="2" borderId="9" xfId="1" applyNumberFormat="1" applyFont="1" applyFill="1" applyBorder="1" applyAlignment="1">
      <alignment horizontal="center" vertical="center" wrapText="1"/>
    </xf>
    <xf numFmtId="0" fontId="16" fillId="2" borderId="9" xfId="0" applyFont="1" applyFill="1" applyBorder="1" applyAlignment="1">
      <alignment horizontal="left" vertical="center" wrapText="1"/>
    </xf>
    <xf numFmtId="0" fontId="16" fillId="2" borderId="9" xfId="1" applyFont="1" applyFill="1" applyBorder="1" applyAlignment="1">
      <alignment horizontal="center" vertical="center" wrapText="1"/>
    </xf>
    <xf numFmtId="0" fontId="16" fillId="2" borderId="9" xfId="0" applyFont="1" applyFill="1" applyBorder="1" applyAlignment="1">
      <alignment horizontal="center" vertical="center" wrapText="1"/>
    </xf>
    <xf numFmtId="4" fontId="16" fillId="2" borderId="9" xfId="1" applyNumberFormat="1" applyFont="1" applyFill="1" applyBorder="1" applyAlignment="1">
      <alignment horizontal="center" vertical="center" wrapText="1"/>
    </xf>
    <xf numFmtId="164" fontId="16" fillId="2" borderId="9" xfId="0" applyNumberFormat="1" applyFont="1" applyFill="1" applyBorder="1" applyAlignment="1">
      <alignment horizontal="center" vertical="center" wrapText="1"/>
    </xf>
    <xf numFmtId="0" fontId="12" fillId="2" borderId="9" xfId="0" applyFont="1" applyFill="1" applyBorder="1" applyAlignment="1">
      <alignment horizontal="left" vertical="center" wrapText="1"/>
    </xf>
    <xf numFmtId="0" fontId="10" fillId="4" borderId="9" xfId="0" applyFont="1" applyFill="1" applyBorder="1" applyAlignment="1">
      <alignment horizontal="left" vertical="center" wrapText="1"/>
    </xf>
    <xf numFmtId="0" fontId="10" fillId="4" borderId="9" xfId="1" applyFont="1" applyFill="1" applyBorder="1" applyAlignment="1">
      <alignment horizontal="center" vertical="center" wrapText="1"/>
    </xf>
    <xf numFmtId="0" fontId="10" fillId="4" borderId="9" xfId="0" applyFont="1" applyFill="1" applyBorder="1" applyAlignment="1">
      <alignment horizontal="center" vertical="center" wrapText="1"/>
    </xf>
    <xf numFmtId="4" fontId="10" fillId="4" borderId="9" xfId="1" applyNumberFormat="1" applyFont="1" applyFill="1" applyBorder="1" applyAlignment="1">
      <alignment horizontal="center" vertical="center" wrapText="1"/>
    </xf>
    <xf numFmtId="164" fontId="10" fillId="4" borderId="9" xfId="0" applyNumberFormat="1" applyFont="1" applyFill="1" applyBorder="1" applyAlignment="1">
      <alignment horizontal="center" vertical="center" wrapText="1"/>
    </xf>
    <xf numFmtId="4" fontId="12" fillId="0" borderId="9" xfId="1" applyNumberFormat="1" applyFont="1" applyBorder="1" applyAlignment="1">
      <alignment horizontal="center" vertical="center" wrapText="1"/>
    </xf>
    <xf numFmtId="4" fontId="10" fillId="0" borderId="9" xfId="0" applyNumberFormat="1" applyFont="1" applyBorder="1" applyAlignment="1">
      <alignment horizontal="left" vertical="center" wrapText="1"/>
    </xf>
    <xf numFmtId="4" fontId="10" fillId="2" borderId="9" xfId="1" applyNumberFormat="1" applyFont="1" applyFill="1" applyBorder="1" applyAlignment="1">
      <alignment horizontal="center" vertical="center" wrapText="1"/>
    </xf>
    <xf numFmtId="164" fontId="10" fillId="5" borderId="9" xfId="0" applyNumberFormat="1" applyFont="1" applyFill="1" applyBorder="1" applyAlignment="1">
      <alignment horizontal="center" vertical="center" wrapText="1"/>
    </xf>
    <xf numFmtId="0" fontId="10" fillId="5" borderId="9" xfId="0" applyFont="1" applyFill="1" applyBorder="1" applyAlignment="1">
      <alignment horizontal="center" vertical="center" wrapText="1"/>
    </xf>
    <xf numFmtId="0" fontId="12" fillId="4" borderId="0" xfId="0" applyFont="1" applyFill="1" applyAlignment="1">
      <alignment horizontal="center" vertical="center" wrapText="1"/>
    </xf>
    <xf numFmtId="0" fontId="12" fillId="2" borderId="9" xfId="1" applyFont="1" applyFill="1" applyBorder="1" applyAlignment="1">
      <alignment horizontal="center" vertical="center" wrapText="1"/>
    </xf>
    <xf numFmtId="0" fontId="16" fillId="0" borderId="9" xfId="0" applyFont="1" applyBorder="1" applyAlignment="1">
      <alignment horizontal="left" vertical="center" wrapText="1"/>
    </xf>
    <xf numFmtId="0" fontId="16" fillId="0" borderId="9" xfId="1" applyFont="1" applyBorder="1" applyAlignment="1">
      <alignment horizontal="center" vertical="center" wrapText="1"/>
    </xf>
    <xf numFmtId="0" fontId="16" fillId="0" borderId="9" xfId="0" applyFont="1" applyBorder="1" applyAlignment="1">
      <alignment horizontal="center" vertical="center" wrapText="1"/>
    </xf>
    <xf numFmtId="4" fontId="16" fillId="0" borderId="9" xfId="1" applyNumberFormat="1" applyFont="1" applyBorder="1" applyAlignment="1">
      <alignment horizontal="center" vertical="center" wrapText="1"/>
    </xf>
    <xf numFmtId="164" fontId="16" fillId="0" borderId="9" xfId="0" applyNumberFormat="1" applyFont="1" applyBorder="1" applyAlignment="1">
      <alignment horizontal="center" vertical="center" wrapText="1"/>
    </xf>
    <xf numFmtId="0" fontId="20" fillId="0" borderId="9" xfId="0" applyFont="1" applyBorder="1" applyAlignment="1">
      <alignment horizontal="left" vertical="center" wrapText="1"/>
    </xf>
    <xf numFmtId="0" fontId="20" fillId="2" borderId="9" xfId="1" applyFont="1" applyFill="1" applyBorder="1" applyAlignment="1">
      <alignment horizontal="center" vertical="center" wrapText="1"/>
    </xf>
    <xf numFmtId="0" fontId="20" fillId="0" borderId="9" xfId="0" applyFont="1" applyBorder="1" applyAlignment="1">
      <alignment horizontal="center" vertical="center" wrapText="1"/>
    </xf>
    <xf numFmtId="4" fontId="20" fillId="0" borderId="9" xfId="1" applyNumberFormat="1" applyFont="1" applyBorder="1" applyAlignment="1">
      <alignment horizontal="center" vertical="center" wrapText="1"/>
    </xf>
    <xf numFmtId="164" fontId="20" fillId="0" borderId="9" xfId="0" applyNumberFormat="1" applyFont="1" applyBorder="1" applyAlignment="1">
      <alignment horizontal="center" vertical="center" wrapText="1"/>
    </xf>
    <xf numFmtId="0" fontId="20" fillId="2" borderId="9" xfId="0" applyFont="1" applyFill="1" applyBorder="1" applyAlignment="1">
      <alignment horizontal="center" vertical="center" wrapText="1"/>
    </xf>
    <xf numFmtId="0" fontId="21" fillId="0" borderId="9" xfId="0" applyFont="1" applyBorder="1" applyAlignment="1">
      <alignment horizontal="center" vertical="center" wrapText="1"/>
    </xf>
    <xf numFmtId="0" fontId="12" fillId="0" borderId="9" xfId="0" applyFont="1" applyBorder="1" applyAlignment="1">
      <alignment horizontal="left" vertical="center" wrapText="1"/>
    </xf>
    <xf numFmtId="0" fontId="10" fillId="2" borderId="9" xfId="0" applyFont="1" applyFill="1" applyBorder="1" applyAlignment="1">
      <alignment horizontal="center" vertical="center" wrapText="1"/>
    </xf>
    <xf numFmtId="164" fontId="10" fillId="2" borderId="9" xfId="0" applyNumberFormat="1" applyFont="1" applyFill="1" applyBorder="1" applyAlignment="1">
      <alignment horizontal="center" vertical="center" wrapText="1"/>
    </xf>
    <xf numFmtId="2" fontId="10" fillId="0" borderId="0" xfId="0" applyNumberFormat="1" applyFont="1"/>
    <xf numFmtId="0" fontId="10" fillId="0" borderId="0" xfId="0" applyFont="1"/>
    <xf numFmtId="4" fontId="10" fillId="0" borderId="0" xfId="0" applyNumberFormat="1" applyFont="1"/>
    <xf numFmtId="0" fontId="4" fillId="0" borderId="3" xfId="0" applyFont="1" applyBorder="1" applyAlignment="1">
      <alignment horizontal="center" vertical="center" wrapText="1"/>
    </xf>
    <xf numFmtId="0" fontId="10" fillId="2" borderId="9" xfId="0" applyFont="1" applyFill="1" applyBorder="1" applyAlignment="1">
      <alignment horizontal="left"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2" xfId="0" applyFont="1" applyBorder="1" applyAlignment="1">
      <alignment horizontal="center" vertical="center" wrapText="1"/>
    </xf>
    <xf numFmtId="0" fontId="12" fillId="4" borderId="9" xfId="1" applyFont="1" applyFill="1" applyBorder="1" applyAlignment="1">
      <alignment horizontal="center" vertical="center" wrapText="1"/>
    </xf>
    <xf numFmtId="0" fontId="12" fillId="4" borderId="9" xfId="0" applyFont="1" applyFill="1" applyBorder="1" applyAlignment="1">
      <alignment horizontal="left" vertical="center" wrapText="1"/>
    </xf>
    <xf numFmtId="0" fontId="23" fillId="6" borderId="9" xfId="2" applyFont="1" applyFill="1" applyBorder="1" applyAlignment="1">
      <alignment horizontal="center" vertical="center" wrapText="1"/>
    </xf>
    <xf numFmtId="0" fontId="24" fillId="0" borderId="9" xfId="0" applyFont="1" applyBorder="1" applyAlignment="1">
      <alignment horizontal="center" vertical="center"/>
    </xf>
    <xf numFmtId="14" fontId="23" fillId="6" borderId="9" xfId="2" quotePrefix="1" applyNumberFormat="1" applyFont="1" applyFill="1" applyBorder="1" applyAlignment="1">
      <alignment horizontal="center" vertical="center" wrapText="1"/>
    </xf>
    <xf numFmtId="0" fontId="12" fillId="6" borderId="9" xfId="0" applyFont="1" applyFill="1" applyBorder="1" applyAlignment="1">
      <alignment horizontal="center" vertical="center" wrapText="1"/>
    </xf>
    <xf numFmtId="0" fontId="0" fillId="0" borderId="9" xfId="0" applyBorder="1"/>
    <xf numFmtId="0" fontId="10" fillId="0" borderId="0" xfId="0" applyFont="1" applyBorder="1" applyAlignment="1">
      <alignment horizontal="left" vertical="center" wrapText="1"/>
    </xf>
    <xf numFmtId="2" fontId="23" fillId="6" borderId="9" xfId="2" applyNumberFormat="1" applyFont="1" applyFill="1" applyBorder="1" applyAlignment="1">
      <alignment horizontal="center" vertical="center" wrapText="1"/>
    </xf>
    <xf numFmtId="0" fontId="10" fillId="2" borderId="12" xfId="0" applyFont="1" applyFill="1" applyBorder="1" applyAlignment="1">
      <alignment horizontal="center" vertical="center" wrapText="1"/>
    </xf>
  </cellXfs>
  <cellStyles count="3">
    <cellStyle name="Aiškinamasis tekstas 2" xfId="1" xr:uid="{261E15B7-44F3-4134-90CC-4EA6A45847E1}"/>
    <cellStyle name="Explanatory Text" xfId="2" builtinId="5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
  <sheetViews>
    <sheetView tabSelected="1" zoomScale="106" zoomScaleNormal="106" workbookViewId="0">
      <selection activeCell="G8" sqref="G8"/>
    </sheetView>
  </sheetViews>
  <sheetFormatPr defaultRowHeight="15" x14ac:dyDescent="0.25"/>
  <cols>
    <col min="1" max="1" width="14" customWidth="1"/>
    <col min="2" max="2" width="27.140625" customWidth="1"/>
    <col min="3" max="3" width="30.140625" customWidth="1"/>
    <col min="4" max="4" width="53.5703125" customWidth="1"/>
    <col min="5" max="5" width="13.28515625" bestFit="1" customWidth="1"/>
    <col min="6" max="6" width="11.28515625" customWidth="1"/>
    <col min="7" max="7" width="10.7109375" customWidth="1"/>
    <col min="11" max="11" width="10" bestFit="1" customWidth="1"/>
  </cols>
  <sheetData>
    <row r="1" spans="1:8" ht="20.25" customHeight="1" thickBot="1" x14ac:dyDescent="0.35">
      <c r="B1" s="7" t="s">
        <v>1301</v>
      </c>
    </row>
    <row r="2" spans="1:8" ht="15.75" thickBot="1" x14ac:dyDescent="0.3">
      <c r="A2" s="3" t="s">
        <v>0</v>
      </c>
      <c r="B2" s="3" t="s">
        <v>1</v>
      </c>
      <c r="C2" s="3" t="s">
        <v>2</v>
      </c>
      <c r="D2" s="3" t="s">
        <v>3</v>
      </c>
      <c r="E2" s="8"/>
      <c r="F2" s="8" t="s">
        <v>4</v>
      </c>
      <c r="G2" s="9"/>
    </row>
    <row r="3" spans="1:8" ht="60.75" thickBot="1" x14ac:dyDescent="0.3">
      <c r="A3" s="6" t="s">
        <v>19</v>
      </c>
      <c r="B3" s="5"/>
      <c r="C3" s="5"/>
      <c r="D3" s="5"/>
      <c r="E3" s="4" t="s">
        <v>29</v>
      </c>
      <c r="F3" s="4" t="s">
        <v>23</v>
      </c>
      <c r="G3" s="4" t="s">
        <v>24</v>
      </c>
    </row>
    <row r="4" spans="1:8" ht="39" thickBot="1" x14ac:dyDescent="0.3">
      <c r="A4" s="1" t="s">
        <v>6</v>
      </c>
      <c r="B4" s="2" t="s">
        <v>5</v>
      </c>
      <c r="C4" s="2" t="s">
        <v>7</v>
      </c>
      <c r="D4" s="2" t="s">
        <v>8</v>
      </c>
      <c r="E4" s="10">
        <f>590533.04+329876.34+2261711.44+2698313.04+5061941.82+1366421.66</f>
        <v>12308797.34</v>
      </c>
      <c r="F4" s="10">
        <f>147567.25+15958</f>
        <v>163525.25</v>
      </c>
      <c r="G4" s="10">
        <f>132889.77+162959.57+182932.2+306245.76</f>
        <v>785027.3</v>
      </c>
      <c r="H4" t="s">
        <v>27</v>
      </c>
    </row>
    <row r="5" spans="1:8" ht="39" thickBot="1" x14ac:dyDescent="0.3">
      <c r="A5" s="1" t="s">
        <v>9</v>
      </c>
      <c r="B5" s="2" t="s">
        <v>10</v>
      </c>
      <c r="C5" s="2" t="s">
        <v>11</v>
      </c>
      <c r="D5" s="2" t="s">
        <v>12</v>
      </c>
      <c r="E5" s="71">
        <f>10+11+11+26+20+45</f>
        <v>123</v>
      </c>
      <c r="F5" s="71">
        <f>2+1</f>
        <v>3</v>
      </c>
      <c r="G5" s="71">
        <f>81+81+80+140</f>
        <v>382</v>
      </c>
      <c r="H5" t="s">
        <v>27</v>
      </c>
    </row>
    <row r="6" spans="1:8" ht="128.25" thickBot="1" x14ac:dyDescent="0.3">
      <c r="A6" s="1" t="s">
        <v>14</v>
      </c>
      <c r="B6" s="2" t="s">
        <v>13</v>
      </c>
      <c r="C6" s="2" t="s">
        <v>15</v>
      </c>
      <c r="D6" s="2" t="s">
        <v>16</v>
      </c>
      <c r="E6" s="73" t="s">
        <v>2171</v>
      </c>
      <c r="F6" s="74"/>
      <c r="G6" s="75"/>
      <c r="H6" s="12" t="s">
        <v>28</v>
      </c>
    </row>
    <row r="7" spans="1:8" ht="128.25" thickBot="1" x14ac:dyDescent="0.3">
      <c r="A7" s="1" t="s">
        <v>17</v>
      </c>
      <c r="B7" s="2" t="s">
        <v>21</v>
      </c>
      <c r="C7" s="2" t="s">
        <v>18</v>
      </c>
      <c r="D7" s="2" t="s">
        <v>25</v>
      </c>
      <c r="E7" s="73" t="s">
        <v>2172</v>
      </c>
      <c r="F7" s="74"/>
      <c r="G7" s="75"/>
      <c r="H7" s="12" t="s">
        <v>49</v>
      </c>
    </row>
    <row r="8" spans="1:8" ht="230.25" thickBot="1" x14ac:dyDescent="0.3">
      <c r="A8" s="1" t="s">
        <v>20</v>
      </c>
      <c r="B8" s="2" t="s">
        <v>22</v>
      </c>
      <c r="C8" s="2" t="s">
        <v>776</v>
      </c>
      <c r="D8" s="2" t="s">
        <v>777</v>
      </c>
      <c r="E8" s="10" t="s">
        <v>2173</v>
      </c>
      <c r="F8" s="10" t="s">
        <v>2152</v>
      </c>
      <c r="G8" s="10" t="s">
        <v>774</v>
      </c>
      <c r="H8" s="12" t="s">
        <v>775</v>
      </c>
    </row>
    <row r="9" spans="1:8" x14ac:dyDescent="0.25">
      <c r="A9" s="11" t="s">
        <v>26</v>
      </c>
    </row>
  </sheetData>
  <mergeCells count="2">
    <mergeCell ref="E6:G6"/>
    <mergeCell ref="E7:G7"/>
  </mergeCells>
  <pageMargins left="0.7" right="0.7" top="0.75" bottom="0.75" header="0.3" footer="0.3"/>
  <pageSetup paperSize="9" scale="8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DE3AA-27EA-4BFF-ABF8-913ACEFBDB38}">
  <dimension ref="A1:L98"/>
  <sheetViews>
    <sheetView topLeftCell="A88" workbookViewId="0">
      <selection activeCell="L94" sqref="L94"/>
    </sheetView>
  </sheetViews>
  <sheetFormatPr defaultRowHeight="15" x14ac:dyDescent="0.25"/>
  <cols>
    <col min="2" max="2" width="5.42578125" customWidth="1"/>
    <col min="3" max="3" width="29.28515625" customWidth="1"/>
    <col min="4" max="4" width="13.85546875" customWidth="1"/>
    <col min="5" max="5" width="11.85546875" customWidth="1"/>
    <col min="6" max="6" width="12" style="13" customWidth="1"/>
    <col min="7" max="7" width="13.140625" style="14" customWidth="1"/>
    <col min="8" max="8" width="11" bestFit="1" customWidth="1"/>
    <col min="9" max="9" width="27" customWidth="1"/>
    <col min="10" max="10" width="10.5703125" customWidth="1"/>
    <col min="11" max="11" width="14" customWidth="1"/>
    <col min="12" max="12" width="25.28515625" style="25" customWidth="1"/>
    <col min="13" max="13" width="8.7109375" customWidth="1"/>
    <col min="258" max="258" width="5.42578125" customWidth="1"/>
    <col min="259" max="259" width="29.28515625" customWidth="1"/>
    <col min="260" max="260" width="13.85546875" customWidth="1"/>
    <col min="261" max="261" width="11.85546875" customWidth="1"/>
    <col min="262" max="262" width="12" customWidth="1"/>
    <col min="263" max="263" width="13.140625" customWidth="1"/>
    <col min="264" max="264" width="11" bestFit="1" customWidth="1"/>
    <col min="265" max="265" width="27" customWidth="1"/>
    <col min="266" max="266" width="10.5703125" customWidth="1"/>
    <col min="267" max="267" width="14" customWidth="1"/>
    <col min="268" max="268" width="25.28515625" customWidth="1"/>
    <col min="269" max="269" width="8.7109375" customWidth="1"/>
    <col min="514" max="514" width="5.42578125" customWidth="1"/>
    <col min="515" max="515" width="29.28515625" customWidth="1"/>
    <col min="516" max="516" width="13.85546875" customWidth="1"/>
    <col min="517" max="517" width="11.85546875" customWidth="1"/>
    <col min="518" max="518" width="12" customWidth="1"/>
    <col min="519" max="519" width="13.140625" customWidth="1"/>
    <col min="520" max="520" width="11" bestFit="1" customWidth="1"/>
    <col min="521" max="521" width="27" customWidth="1"/>
    <col min="522" max="522" width="10.5703125" customWidth="1"/>
    <col min="523" max="523" width="14" customWidth="1"/>
    <col min="524" max="524" width="25.28515625" customWidth="1"/>
    <col min="525" max="525" width="8.7109375" customWidth="1"/>
    <col min="770" max="770" width="5.42578125" customWidth="1"/>
    <col min="771" max="771" width="29.28515625" customWidth="1"/>
    <col min="772" max="772" width="13.85546875" customWidth="1"/>
    <col min="773" max="773" width="11.85546875" customWidth="1"/>
    <col min="774" max="774" width="12" customWidth="1"/>
    <col min="775" max="775" width="13.140625" customWidth="1"/>
    <col min="776" max="776" width="11" bestFit="1" customWidth="1"/>
    <col min="777" max="777" width="27" customWidth="1"/>
    <col min="778" max="778" width="10.5703125" customWidth="1"/>
    <col min="779" max="779" width="14" customWidth="1"/>
    <col min="780" max="780" width="25.28515625" customWidth="1"/>
    <col min="781" max="781" width="8.7109375" customWidth="1"/>
    <col min="1026" max="1026" width="5.42578125" customWidth="1"/>
    <col min="1027" max="1027" width="29.28515625" customWidth="1"/>
    <col min="1028" max="1028" width="13.85546875" customWidth="1"/>
    <col min="1029" max="1029" width="11.85546875" customWidth="1"/>
    <col min="1030" max="1030" width="12" customWidth="1"/>
    <col min="1031" max="1031" width="13.140625" customWidth="1"/>
    <col min="1032" max="1032" width="11" bestFit="1" customWidth="1"/>
    <col min="1033" max="1033" width="27" customWidth="1"/>
    <col min="1034" max="1034" width="10.5703125" customWidth="1"/>
    <col min="1035" max="1035" width="14" customWidth="1"/>
    <col min="1036" max="1036" width="25.28515625" customWidth="1"/>
    <col min="1037" max="1037" width="8.7109375" customWidth="1"/>
    <col min="1282" max="1282" width="5.42578125" customWidth="1"/>
    <col min="1283" max="1283" width="29.28515625" customWidth="1"/>
    <col min="1284" max="1284" width="13.85546875" customWidth="1"/>
    <col min="1285" max="1285" width="11.85546875" customWidth="1"/>
    <col min="1286" max="1286" width="12" customWidth="1"/>
    <col min="1287" max="1287" width="13.140625" customWidth="1"/>
    <col min="1288" max="1288" width="11" bestFit="1" customWidth="1"/>
    <col min="1289" max="1289" width="27" customWidth="1"/>
    <col min="1290" max="1290" width="10.5703125" customWidth="1"/>
    <col min="1291" max="1291" width="14" customWidth="1"/>
    <col min="1292" max="1292" width="25.28515625" customWidth="1"/>
    <col min="1293" max="1293" width="8.7109375" customWidth="1"/>
    <col min="1538" max="1538" width="5.42578125" customWidth="1"/>
    <col min="1539" max="1539" width="29.28515625" customWidth="1"/>
    <col min="1540" max="1540" width="13.85546875" customWidth="1"/>
    <col min="1541" max="1541" width="11.85546875" customWidth="1"/>
    <col min="1542" max="1542" width="12" customWidth="1"/>
    <col min="1543" max="1543" width="13.140625" customWidth="1"/>
    <col min="1544" max="1544" width="11" bestFit="1" customWidth="1"/>
    <col min="1545" max="1545" width="27" customWidth="1"/>
    <col min="1546" max="1546" width="10.5703125" customWidth="1"/>
    <col min="1547" max="1547" width="14" customWidth="1"/>
    <col min="1548" max="1548" width="25.28515625" customWidth="1"/>
    <col min="1549" max="1549" width="8.7109375" customWidth="1"/>
    <col min="1794" max="1794" width="5.42578125" customWidth="1"/>
    <col min="1795" max="1795" width="29.28515625" customWidth="1"/>
    <col min="1796" max="1796" width="13.85546875" customWidth="1"/>
    <col min="1797" max="1797" width="11.85546875" customWidth="1"/>
    <col min="1798" max="1798" width="12" customWidth="1"/>
    <col min="1799" max="1799" width="13.140625" customWidth="1"/>
    <col min="1800" max="1800" width="11" bestFit="1" customWidth="1"/>
    <col min="1801" max="1801" width="27" customWidth="1"/>
    <col min="1802" max="1802" width="10.5703125" customWidth="1"/>
    <col min="1803" max="1803" width="14" customWidth="1"/>
    <col min="1804" max="1804" width="25.28515625" customWidth="1"/>
    <col min="1805" max="1805" width="8.7109375" customWidth="1"/>
    <col min="2050" max="2050" width="5.42578125" customWidth="1"/>
    <col min="2051" max="2051" width="29.28515625" customWidth="1"/>
    <col min="2052" max="2052" width="13.85546875" customWidth="1"/>
    <col min="2053" max="2053" width="11.85546875" customWidth="1"/>
    <col min="2054" max="2054" width="12" customWidth="1"/>
    <col min="2055" max="2055" width="13.140625" customWidth="1"/>
    <col min="2056" max="2056" width="11" bestFit="1" customWidth="1"/>
    <col min="2057" max="2057" width="27" customWidth="1"/>
    <col min="2058" max="2058" width="10.5703125" customWidth="1"/>
    <col min="2059" max="2059" width="14" customWidth="1"/>
    <col min="2060" max="2060" width="25.28515625" customWidth="1"/>
    <col min="2061" max="2061" width="8.7109375" customWidth="1"/>
    <col min="2306" max="2306" width="5.42578125" customWidth="1"/>
    <col min="2307" max="2307" width="29.28515625" customWidth="1"/>
    <col min="2308" max="2308" width="13.85546875" customWidth="1"/>
    <col min="2309" max="2309" width="11.85546875" customWidth="1"/>
    <col min="2310" max="2310" width="12" customWidth="1"/>
    <col min="2311" max="2311" width="13.140625" customWidth="1"/>
    <col min="2312" max="2312" width="11" bestFit="1" customWidth="1"/>
    <col min="2313" max="2313" width="27" customWidth="1"/>
    <col min="2314" max="2314" width="10.5703125" customWidth="1"/>
    <col min="2315" max="2315" width="14" customWidth="1"/>
    <col min="2316" max="2316" width="25.28515625" customWidth="1"/>
    <col min="2317" max="2317" width="8.7109375" customWidth="1"/>
    <col min="2562" max="2562" width="5.42578125" customWidth="1"/>
    <col min="2563" max="2563" width="29.28515625" customWidth="1"/>
    <col min="2564" max="2564" width="13.85546875" customWidth="1"/>
    <col min="2565" max="2565" width="11.85546875" customWidth="1"/>
    <col min="2566" max="2566" width="12" customWidth="1"/>
    <col min="2567" max="2567" width="13.140625" customWidth="1"/>
    <col min="2568" max="2568" width="11" bestFit="1" customWidth="1"/>
    <col min="2569" max="2569" width="27" customWidth="1"/>
    <col min="2570" max="2570" width="10.5703125" customWidth="1"/>
    <col min="2571" max="2571" width="14" customWidth="1"/>
    <col min="2572" max="2572" width="25.28515625" customWidth="1"/>
    <col min="2573" max="2573" width="8.7109375" customWidth="1"/>
    <col min="2818" max="2818" width="5.42578125" customWidth="1"/>
    <col min="2819" max="2819" width="29.28515625" customWidth="1"/>
    <col min="2820" max="2820" width="13.85546875" customWidth="1"/>
    <col min="2821" max="2821" width="11.85546875" customWidth="1"/>
    <col min="2822" max="2822" width="12" customWidth="1"/>
    <col min="2823" max="2823" width="13.140625" customWidth="1"/>
    <col min="2824" max="2824" width="11" bestFit="1" customWidth="1"/>
    <col min="2825" max="2825" width="27" customWidth="1"/>
    <col min="2826" max="2826" width="10.5703125" customWidth="1"/>
    <col min="2827" max="2827" width="14" customWidth="1"/>
    <col min="2828" max="2828" width="25.28515625" customWidth="1"/>
    <col min="2829" max="2829" width="8.7109375" customWidth="1"/>
    <col min="3074" max="3074" width="5.42578125" customWidth="1"/>
    <col min="3075" max="3075" width="29.28515625" customWidth="1"/>
    <col min="3076" max="3076" width="13.85546875" customWidth="1"/>
    <col min="3077" max="3077" width="11.85546875" customWidth="1"/>
    <col min="3078" max="3078" width="12" customWidth="1"/>
    <col min="3079" max="3079" width="13.140625" customWidth="1"/>
    <col min="3080" max="3080" width="11" bestFit="1" customWidth="1"/>
    <col min="3081" max="3081" width="27" customWidth="1"/>
    <col min="3082" max="3082" width="10.5703125" customWidth="1"/>
    <col min="3083" max="3083" width="14" customWidth="1"/>
    <col min="3084" max="3084" width="25.28515625" customWidth="1"/>
    <col min="3085" max="3085" width="8.7109375" customWidth="1"/>
    <col min="3330" max="3330" width="5.42578125" customWidth="1"/>
    <col min="3331" max="3331" width="29.28515625" customWidth="1"/>
    <col min="3332" max="3332" width="13.85546875" customWidth="1"/>
    <col min="3333" max="3333" width="11.85546875" customWidth="1"/>
    <col min="3334" max="3334" width="12" customWidth="1"/>
    <col min="3335" max="3335" width="13.140625" customWidth="1"/>
    <col min="3336" max="3336" width="11" bestFit="1" customWidth="1"/>
    <col min="3337" max="3337" width="27" customWidth="1"/>
    <col min="3338" max="3338" width="10.5703125" customWidth="1"/>
    <col min="3339" max="3339" width="14" customWidth="1"/>
    <col min="3340" max="3340" width="25.28515625" customWidth="1"/>
    <col min="3341" max="3341" width="8.7109375" customWidth="1"/>
    <col min="3586" max="3586" width="5.42578125" customWidth="1"/>
    <col min="3587" max="3587" width="29.28515625" customWidth="1"/>
    <col min="3588" max="3588" width="13.85546875" customWidth="1"/>
    <col min="3589" max="3589" width="11.85546875" customWidth="1"/>
    <col min="3590" max="3590" width="12" customWidth="1"/>
    <col min="3591" max="3591" width="13.140625" customWidth="1"/>
    <col min="3592" max="3592" width="11" bestFit="1" customWidth="1"/>
    <col min="3593" max="3593" width="27" customWidth="1"/>
    <col min="3594" max="3594" width="10.5703125" customWidth="1"/>
    <col min="3595" max="3595" width="14" customWidth="1"/>
    <col min="3596" max="3596" width="25.28515625" customWidth="1"/>
    <col min="3597" max="3597" width="8.7109375" customWidth="1"/>
    <col min="3842" max="3842" width="5.42578125" customWidth="1"/>
    <col min="3843" max="3843" width="29.28515625" customWidth="1"/>
    <col min="3844" max="3844" width="13.85546875" customWidth="1"/>
    <col min="3845" max="3845" width="11.85546875" customWidth="1"/>
    <col min="3846" max="3846" width="12" customWidth="1"/>
    <col min="3847" max="3847" width="13.140625" customWidth="1"/>
    <col min="3848" max="3848" width="11" bestFit="1" customWidth="1"/>
    <col min="3849" max="3849" width="27" customWidth="1"/>
    <col min="3850" max="3850" width="10.5703125" customWidth="1"/>
    <col min="3851" max="3851" width="14" customWidth="1"/>
    <col min="3852" max="3852" width="25.28515625" customWidth="1"/>
    <col min="3853" max="3853" width="8.7109375" customWidth="1"/>
    <col min="4098" max="4098" width="5.42578125" customWidth="1"/>
    <col min="4099" max="4099" width="29.28515625" customWidth="1"/>
    <col min="4100" max="4100" width="13.85546875" customWidth="1"/>
    <col min="4101" max="4101" width="11.85546875" customWidth="1"/>
    <col min="4102" max="4102" width="12" customWidth="1"/>
    <col min="4103" max="4103" width="13.140625" customWidth="1"/>
    <col min="4104" max="4104" width="11" bestFit="1" customWidth="1"/>
    <col min="4105" max="4105" width="27" customWidth="1"/>
    <col min="4106" max="4106" width="10.5703125" customWidth="1"/>
    <col min="4107" max="4107" width="14" customWidth="1"/>
    <col min="4108" max="4108" width="25.28515625" customWidth="1"/>
    <col min="4109" max="4109" width="8.7109375" customWidth="1"/>
    <col min="4354" max="4354" width="5.42578125" customWidth="1"/>
    <col min="4355" max="4355" width="29.28515625" customWidth="1"/>
    <col min="4356" max="4356" width="13.85546875" customWidth="1"/>
    <col min="4357" max="4357" width="11.85546875" customWidth="1"/>
    <col min="4358" max="4358" width="12" customWidth="1"/>
    <col min="4359" max="4359" width="13.140625" customWidth="1"/>
    <col min="4360" max="4360" width="11" bestFit="1" customWidth="1"/>
    <col min="4361" max="4361" width="27" customWidth="1"/>
    <col min="4362" max="4362" width="10.5703125" customWidth="1"/>
    <col min="4363" max="4363" width="14" customWidth="1"/>
    <col min="4364" max="4364" width="25.28515625" customWidth="1"/>
    <col min="4365" max="4365" width="8.7109375" customWidth="1"/>
    <col min="4610" max="4610" width="5.42578125" customWidth="1"/>
    <col min="4611" max="4611" width="29.28515625" customWidth="1"/>
    <col min="4612" max="4612" width="13.85546875" customWidth="1"/>
    <col min="4613" max="4613" width="11.85546875" customWidth="1"/>
    <col min="4614" max="4614" width="12" customWidth="1"/>
    <col min="4615" max="4615" width="13.140625" customWidth="1"/>
    <col min="4616" max="4616" width="11" bestFit="1" customWidth="1"/>
    <col min="4617" max="4617" width="27" customWidth="1"/>
    <col min="4618" max="4618" width="10.5703125" customWidth="1"/>
    <col min="4619" max="4619" width="14" customWidth="1"/>
    <col min="4620" max="4620" width="25.28515625" customWidth="1"/>
    <col min="4621" max="4621" width="8.7109375" customWidth="1"/>
    <col min="4866" max="4866" width="5.42578125" customWidth="1"/>
    <col min="4867" max="4867" width="29.28515625" customWidth="1"/>
    <col min="4868" max="4868" width="13.85546875" customWidth="1"/>
    <col min="4869" max="4869" width="11.85546875" customWidth="1"/>
    <col min="4870" max="4870" width="12" customWidth="1"/>
    <col min="4871" max="4871" width="13.140625" customWidth="1"/>
    <col min="4872" max="4872" width="11" bestFit="1" customWidth="1"/>
    <col min="4873" max="4873" width="27" customWidth="1"/>
    <col min="4874" max="4874" width="10.5703125" customWidth="1"/>
    <col min="4875" max="4875" width="14" customWidth="1"/>
    <col min="4876" max="4876" width="25.28515625" customWidth="1"/>
    <col min="4877" max="4877" width="8.7109375" customWidth="1"/>
    <col min="5122" max="5122" width="5.42578125" customWidth="1"/>
    <col min="5123" max="5123" width="29.28515625" customWidth="1"/>
    <col min="5124" max="5124" width="13.85546875" customWidth="1"/>
    <col min="5125" max="5125" width="11.85546875" customWidth="1"/>
    <col min="5126" max="5126" width="12" customWidth="1"/>
    <col min="5127" max="5127" width="13.140625" customWidth="1"/>
    <col min="5128" max="5128" width="11" bestFit="1" customWidth="1"/>
    <col min="5129" max="5129" width="27" customWidth="1"/>
    <col min="5130" max="5130" width="10.5703125" customWidth="1"/>
    <col min="5131" max="5131" width="14" customWidth="1"/>
    <col min="5132" max="5132" width="25.28515625" customWidth="1"/>
    <col min="5133" max="5133" width="8.7109375" customWidth="1"/>
    <col min="5378" max="5378" width="5.42578125" customWidth="1"/>
    <col min="5379" max="5379" width="29.28515625" customWidth="1"/>
    <col min="5380" max="5380" width="13.85546875" customWidth="1"/>
    <col min="5381" max="5381" width="11.85546875" customWidth="1"/>
    <col min="5382" max="5382" width="12" customWidth="1"/>
    <col min="5383" max="5383" width="13.140625" customWidth="1"/>
    <col min="5384" max="5384" width="11" bestFit="1" customWidth="1"/>
    <col min="5385" max="5385" width="27" customWidth="1"/>
    <col min="5386" max="5386" width="10.5703125" customWidth="1"/>
    <col min="5387" max="5387" width="14" customWidth="1"/>
    <col min="5388" max="5388" width="25.28515625" customWidth="1"/>
    <col min="5389" max="5389" width="8.7109375" customWidth="1"/>
    <col min="5634" max="5634" width="5.42578125" customWidth="1"/>
    <col min="5635" max="5635" width="29.28515625" customWidth="1"/>
    <col min="5636" max="5636" width="13.85546875" customWidth="1"/>
    <col min="5637" max="5637" width="11.85546875" customWidth="1"/>
    <col min="5638" max="5638" width="12" customWidth="1"/>
    <col min="5639" max="5639" width="13.140625" customWidth="1"/>
    <col min="5640" max="5640" width="11" bestFit="1" customWidth="1"/>
    <col min="5641" max="5641" width="27" customWidth="1"/>
    <col min="5642" max="5642" width="10.5703125" customWidth="1"/>
    <col min="5643" max="5643" width="14" customWidth="1"/>
    <col min="5644" max="5644" width="25.28515625" customWidth="1"/>
    <col min="5645" max="5645" width="8.7109375" customWidth="1"/>
    <col min="5890" max="5890" width="5.42578125" customWidth="1"/>
    <col min="5891" max="5891" width="29.28515625" customWidth="1"/>
    <col min="5892" max="5892" width="13.85546875" customWidth="1"/>
    <col min="5893" max="5893" width="11.85546875" customWidth="1"/>
    <col min="5894" max="5894" width="12" customWidth="1"/>
    <col min="5895" max="5895" width="13.140625" customWidth="1"/>
    <col min="5896" max="5896" width="11" bestFit="1" customWidth="1"/>
    <col min="5897" max="5897" width="27" customWidth="1"/>
    <col min="5898" max="5898" width="10.5703125" customWidth="1"/>
    <col min="5899" max="5899" width="14" customWidth="1"/>
    <col min="5900" max="5900" width="25.28515625" customWidth="1"/>
    <col min="5901" max="5901" width="8.7109375" customWidth="1"/>
    <col min="6146" max="6146" width="5.42578125" customWidth="1"/>
    <col min="6147" max="6147" width="29.28515625" customWidth="1"/>
    <col min="6148" max="6148" width="13.85546875" customWidth="1"/>
    <col min="6149" max="6149" width="11.85546875" customWidth="1"/>
    <col min="6150" max="6150" width="12" customWidth="1"/>
    <col min="6151" max="6151" width="13.140625" customWidth="1"/>
    <col min="6152" max="6152" width="11" bestFit="1" customWidth="1"/>
    <col min="6153" max="6153" width="27" customWidth="1"/>
    <col min="6154" max="6154" width="10.5703125" customWidth="1"/>
    <col min="6155" max="6155" width="14" customWidth="1"/>
    <col min="6156" max="6156" width="25.28515625" customWidth="1"/>
    <col min="6157" max="6157" width="8.7109375" customWidth="1"/>
    <col min="6402" max="6402" width="5.42578125" customWidth="1"/>
    <col min="6403" max="6403" width="29.28515625" customWidth="1"/>
    <col min="6404" max="6404" width="13.85546875" customWidth="1"/>
    <col min="6405" max="6405" width="11.85546875" customWidth="1"/>
    <col min="6406" max="6406" width="12" customWidth="1"/>
    <col min="6407" max="6407" width="13.140625" customWidth="1"/>
    <col min="6408" max="6408" width="11" bestFit="1" customWidth="1"/>
    <col min="6409" max="6409" width="27" customWidth="1"/>
    <col min="6410" max="6410" width="10.5703125" customWidth="1"/>
    <col min="6411" max="6411" width="14" customWidth="1"/>
    <col min="6412" max="6412" width="25.28515625" customWidth="1"/>
    <col min="6413" max="6413" width="8.7109375" customWidth="1"/>
    <col min="6658" max="6658" width="5.42578125" customWidth="1"/>
    <col min="6659" max="6659" width="29.28515625" customWidth="1"/>
    <col min="6660" max="6660" width="13.85546875" customWidth="1"/>
    <col min="6661" max="6661" width="11.85546875" customWidth="1"/>
    <col min="6662" max="6662" width="12" customWidth="1"/>
    <col min="6663" max="6663" width="13.140625" customWidth="1"/>
    <col min="6664" max="6664" width="11" bestFit="1" customWidth="1"/>
    <col min="6665" max="6665" width="27" customWidth="1"/>
    <col min="6666" max="6666" width="10.5703125" customWidth="1"/>
    <col min="6667" max="6667" width="14" customWidth="1"/>
    <col min="6668" max="6668" width="25.28515625" customWidth="1"/>
    <col min="6669" max="6669" width="8.7109375" customWidth="1"/>
    <col min="6914" max="6914" width="5.42578125" customWidth="1"/>
    <col min="6915" max="6915" width="29.28515625" customWidth="1"/>
    <col min="6916" max="6916" width="13.85546875" customWidth="1"/>
    <col min="6917" max="6917" width="11.85546875" customWidth="1"/>
    <col min="6918" max="6918" width="12" customWidth="1"/>
    <col min="6919" max="6919" width="13.140625" customWidth="1"/>
    <col min="6920" max="6920" width="11" bestFit="1" customWidth="1"/>
    <col min="6921" max="6921" width="27" customWidth="1"/>
    <col min="6922" max="6922" width="10.5703125" customWidth="1"/>
    <col min="6923" max="6923" width="14" customWidth="1"/>
    <col min="6924" max="6924" width="25.28515625" customWidth="1"/>
    <col min="6925" max="6925" width="8.7109375" customWidth="1"/>
    <col min="7170" max="7170" width="5.42578125" customWidth="1"/>
    <col min="7171" max="7171" width="29.28515625" customWidth="1"/>
    <col min="7172" max="7172" width="13.85546875" customWidth="1"/>
    <col min="7173" max="7173" width="11.85546875" customWidth="1"/>
    <col min="7174" max="7174" width="12" customWidth="1"/>
    <col min="7175" max="7175" width="13.140625" customWidth="1"/>
    <col min="7176" max="7176" width="11" bestFit="1" customWidth="1"/>
    <col min="7177" max="7177" width="27" customWidth="1"/>
    <col min="7178" max="7178" width="10.5703125" customWidth="1"/>
    <col min="7179" max="7179" width="14" customWidth="1"/>
    <col min="7180" max="7180" width="25.28515625" customWidth="1"/>
    <col min="7181" max="7181" width="8.7109375" customWidth="1"/>
    <col min="7426" max="7426" width="5.42578125" customWidth="1"/>
    <col min="7427" max="7427" width="29.28515625" customWidth="1"/>
    <col min="7428" max="7428" width="13.85546875" customWidth="1"/>
    <col min="7429" max="7429" width="11.85546875" customWidth="1"/>
    <col min="7430" max="7430" width="12" customWidth="1"/>
    <col min="7431" max="7431" width="13.140625" customWidth="1"/>
    <col min="7432" max="7432" width="11" bestFit="1" customWidth="1"/>
    <col min="7433" max="7433" width="27" customWidth="1"/>
    <col min="7434" max="7434" width="10.5703125" customWidth="1"/>
    <col min="7435" max="7435" width="14" customWidth="1"/>
    <col min="7436" max="7436" width="25.28515625" customWidth="1"/>
    <col min="7437" max="7437" width="8.7109375" customWidth="1"/>
    <col min="7682" max="7682" width="5.42578125" customWidth="1"/>
    <col min="7683" max="7683" width="29.28515625" customWidth="1"/>
    <col min="7684" max="7684" width="13.85546875" customWidth="1"/>
    <col min="7685" max="7685" width="11.85546875" customWidth="1"/>
    <col min="7686" max="7686" width="12" customWidth="1"/>
    <col min="7687" max="7687" width="13.140625" customWidth="1"/>
    <col min="7688" max="7688" width="11" bestFit="1" customWidth="1"/>
    <col min="7689" max="7689" width="27" customWidth="1"/>
    <col min="7690" max="7690" width="10.5703125" customWidth="1"/>
    <col min="7691" max="7691" width="14" customWidth="1"/>
    <col min="7692" max="7692" width="25.28515625" customWidth="1"/>
    <col min="7693" max="7693" width="8.7109375" customWidth="1"/>
    <col min="7938" max="7938" width="5.42578125" customWidth="1"/>
    <col min="7939" max="7939" width="29.28515625" customWidth="1"/>
    <col min="7940" max="7940" width="13.85546875" customWidth="1"/>
    <col min="7941" max="7941" width="11.85546875" customWidth="1"/>
    <col min="7942" max="7942" width="12" customWidth="1"/>
    <col min="7943" max="7943" width="13.140625" customWidth="1"/>
    <col min="7944" max="7944" width="11" bestFit="1" customWidth="1"/>
    <col min="7945" max="7945" width="27" customWidth="1"/>
    <col min="7946" max="7946" width="10.5703125" customWidth="1"/>
    <col min="7947" max="7947" width="14" customWidth="1"/>
    <col min="7948" max="7948" width="25.28515625" customWidth="1"/>
    <col min="7949" max="7949" width="8.7109375" customWidth="1"/>
    <col min="8194" max="8194" width="5.42578125" customWidth="1"/>
    <col min="8195" max="8195" width="29.28515625" customWidth="1"/>
    <col min="8196" max="8196" width="13.85546875" customWidth="1"/>
    <col min="8197" max="8197" width="11.85546875" customWidth="1"/>
    <col min="8198" max="8198" width="12" customWidth="1"/>
    <col min="8199" max="8199" width="13.140625" customWidth="1"/>
    <col min="8200" max="8200" width="11" bestFit="1" customWidth="1"/>
    <col min="8201" max="8201" width="27" customWidth="1"/>
    <col min="8202" max="8202" width="10.5703125" customWidth="1"/>
    <col min="8203" max="8203" width="14" customWidth="1"/>
    <col min="8204" max="8204" width="25.28515625" customWidth="1"/>
    <col min="8205" max="8205" width="8.7109375" customWidth="1"/>
    <col min="8450" max="8450" width="5.42578125" customWidth="1"/>
    <col min="8451" max="8451" width="29.28515625" customWidth="1"/>
    <col min="8452" max="8452" width="13.85546875" customWidth="1"/>
    <col min="8453" max="8453" width="11.85546875" customWidth="1"/>
    <col min="8454" max="8454" width="12" customWidth="1"/>
    <col min="8455" max="8455" width="13.140625" customWidth="1"/>
    <col min="8456" max="8456" width="11" bestFit="1" customWidth="1"/>
    <col min="8457" max="8457" width="27" customWidth="1"/>
    <col min="8458" max="8458" width="10.5703125" customWidth="1"/>
    <col min="8459" max="8459" width="14" customWidth="1"/>
    <col min="8460" max="8460" width="25.28515625" customWidth="1"/>
    <col min="8461" max="8461" width="8.7109375" customWidth="1"/>
    <col min="8706" max="8706" width="5.42578125" customWidth="1"/>
    <col min="8707" max="8707" width="29.28515625" customWidth="1"/>
    <col min="8708" max="8708" width="13.85546875" customWidth="1"/>
    <col min="8709" max="8709" width="11.85546875" customWidth="1"/>
    <col min="8710" max="8710" width="12" customWidth="1"/>
    <col min="8711" max="8711" width="13.140625" customWidth="1"/>
    <col min="8712" max="8712" width="11" bestFit="1" customWidth="1"/>
    <col min="8713" max="8713" width="27" customWidth="1"/>
    <col min="8714" max="8714" width="10.5703125" customWidth="1"/>
    <col min="8715" max="8715" width="14" customWidth="1"/>
    <col min="8716" max="8716" width="25.28515625" customWidth="1"/>
    <col min="8717" max="8717" width="8.7109375" customWidth="1"/>
    <col min="8962" max="8962" width="5.42578125" customWidth="1"/>
    <col min="8963" max="8963" width="29.28515625" customWidth="1"/>
    <col min="8964" max="8964" width="13.85546875" customWidth="1"/>
    <col min="8965" max="8965" width="11.85546875" customWidth="1"/>
    <col min="8966" max="8966" width="12" customWidth="1"/>
    <col min="8967" max="8967" width="13.140625" customWidth="1"/>
    <col min="8968" max="8968" width="11" bestFit="1" customWidth="1"/>
    <col min="8969" max="8969" width="27" customWidth="1"/>
    <col min="8970" max="8970" width="10.5703125" customWidth="1"/>
    <col min="8971" max="8971" width="14" customWidth="1"/>
    <col min="8972" max="8972" width="25.28515625" customWidth="1"/>
    <col min="8973" max="8973" width="8.7109375" customWidth="1"/>
    <col min="9218" max="9218" width="5.42578125" customWidth="1"/>
    <col min="9219" max="9219" width="29.28515625" customWidth="1"/>
    <col min="9220" max="9220" width="13.85546875" customWidth="1"/>
    <col min="9221" max="9221" width="11.85546875" customWidth="1"/>
    <col min="9222" max="9222" width="12" customWidth="1"/>
    <col min="9223" max="9223" width="13.140625" customWidth="1"/>
    <col min="9224" max="9224" width="11" bestFit="1" customWidth="1"/>
    <col min="9225" max="9225" width="27" customWidth="1"/>
    <col min="9226" max="9226" width="10.5703125" customWidth="1"/>
    <col min="9227" max="9227" width="14" customWidth="1"/>
    <col min="9228" max="9228" width="25.28515625" customWidth="1"/>
    <col min="9229" max="9229" width="8.7109375" customWidth="1"/>
    <col min="9474" max="9474" width="5.42578125" customWidth="1"/>
    <col min="9475" max="9475" width="29.28515625" customWidth="1"/>
    <col min="9476" max="9476" width="13.85546875" customWidth="1"/>
    <col min="9477" max="9477" width="11.85546875" customWidth="1"/>
    <col min="9478" max="9478" width="12" customWidth="1"/>
    <col min="9479" max="9479" width="13.140625" customWidth="1"/>
    <col min="9480" max="9480" width="11" bestFit="1" customWidth="1"/>
    <col min="9481" max="9481" width="27" customWidth="1"/>
    <col min="9482" max="9482" width="10.5703125" customWidth="1"/>
    <col min="9483" max="9483" width="14" customWidth="1"/>
    <col min="9484" max="9484" width="25.28515625" customWidth="1"/>
    <col min="9485" max="9485" width="8.7109375" customWidth="1"/>
    <col min="9730" max="9730" width="5.42578125" customWidth="1"/>
    <col min="9731" max="9731" width="29.28515625" customWidth="1"/>
    <col min="9732" max="9732" width="13.85546875" customWidth="1"/>
    <col min="9733" max="9733" width="11.85546875" customWidth="1"/>
    <col min="9734" max="9734" width="12" customWidth="1"/>
    <col min="9735" max="9735" width="13.140625" customWidth="1"/>
    <col min="9736" max="9736" width="11" bestFit="1" customWidth="1"/>
    <col min="9737" max="9737" width="27" customWidth="1"/>
    <col min="9738" max="9738" width="10.5703125" customWidth="1"/>
    <col min="9739" max="9739" width="14" customWidth="1"/>
    <col min="9740" max="9740" width="25.28515625" customWidth="1"/>
    <col min="9741" max="9741" width="8.7109375" customWidth="1"/>
    <col min="9986" max="9986" width="5.42578125" customWidth="1"/>
    <col min="9987" max="9987" width="29.28515625" customWidth="1"/>
    <col min="9988" max="9988" width="13.85546875" customWidth="1"/>
    <col min="9989" max="9989" width="11.85546875" customWidth="1"/>
    <col min="9990" max="9990" width="12" customWidth="1"/>
    <col min="9991" max="9991" width="13.140625" customWidth="1"/>
    <col min="9992" max="9992" width="11" bestFit="1" customWidth="1"/>
    <col min="9993" max="9993" width="27" customWidth="1"/>
    <col min="9994" max="9994" width="10.5703125" customWidth="1"/>
    <col min="9995" max="9995" width="14" customWidth="1"/>
    <col min="9996" max="9996" width="25.28515625" customWidth="1"/>
    <col min="9997" max="9997" width="8.7109375" customWidth="1"/>
    <col min="10242" max="10242" width="5.42578125" customWidth="1"/>
    <col min="10243" max="10243" width="29.28515625" customWidth="1"/>
    <col min="10244" max="10244" width="13.85546875" customWidth="1"/>
    <col min="10245" max="10245" width="11.85546875" customWidth="1"/>
    <col min="10246" max="10246" width="12" customWidth="1"/>
    <col min="10247" max="10247" width="13.140625" customWidth="1"/>
    <col min="10248" max="10248" width="11" bestFit="1" customWidth="1"/>
    <col min="10249" max="10249" width="27" customWidth="1"/>
    <col min="10250" max="10250" width="10.5703125" customWidth="1"/>
    <col min="10251" max="10251" width="14" customWidth="1"/>
    <col min="10252" max="10252" width="25.28515625" customWidth="1"/>
    <col min="10253" max="10253" width="8.7109375" customWidth="1"/>
    <col min="10498" max="10498" width="5.42578125" customWidth="1"/>
    <col min="10499" max="10499" width="29.28515625" customWidth="1"/>
    <col min="10500" max="10500" width="13.85546875" customWidth="1"/>
    <col min="10501" max="10501" width="11.85546875" customWidth="1"/>
    <col min="10502" max="10502" width="12" customWidth="1"/>
    <col min="10503" max="10503" width="13.140625" customWidth="1"/>
    <col min="10504" max="10504" width="11" bestFit="1" customWidth="1"/>
    <col min="10505" max="10505" width="27" customWidth="1"/>
    <col min="10506" max="10506" width="10.5703125" customWidth="1"/>
    <col min="10507" max="10507" width="14" customWidth="1"/>
    <col min="10508" max="10508" width="25.28515625" customWidth="1"/>
    <col min="10509" max="10509" width="8.7109375" customWidth="1"/>
    <col min="10754" max="10754" width="5.42578125" customWidth="1"/>
    <col min="10755" max="10755" width="29.28515625" customWidth="1"/>
    <col min="10756" max="10756" width="13.85546875" customWidth="1"/>
    <col min="10757" max="10757" width="11.85546875" customWidth="1"/>
    <col min="10758" max="10758" width="12" customWidth="1"/>
    <col min="10759" max="10759" width="13.140625" customWidth="1"/>
    <col min="10760" max="10760" width="11" bestFit="1" customWidth="1"/>
    <col min="10761" max="10761" width="27" customWidth="1"/>
    <col min="10762" max="10762" width="10.5703125" customWidth="1"/>
    <col min="10763" max="10763" width="14" customWidth="1"/>
    <col min="10764" max="10764" width="25.28515625" customWidth="1"/>
    <col min="10765" max="10765" width="8.7109375" customWidth="1"/>
    <col min="11010" max="11010" width="5.42578125" customWidth="1"/>
    <col min="11011" max="11011" width="29.28515625" customWidth="1"/>
    <col min="11012" max="11012" width="13.85546875" customWidth="1"/>
    <col min="11013" max="11013" width="11.85546875" customWidth="1"/>
    <col min="11014" max="11014" width="12" customWidth="1"/>
    <col min="11015" max="11015" width="13.140625" customWidth="1"/>
    <col min="11016" max="11016" width="11" bestFit="1" customWidth="1"/>
    <col min="11017" max="11017" width="27" customWidth="1"/>
    <col min="11018" max="11018" width="10.5703125" customWidth="1"/>
    <col min="11019" max="11019" width="14" customWidth="1"/>
    <col min="11020" max="11020" width="25.28515625" customWidth="1"/>
    <col min="11021" max="11021" width="8.7109375" customWidth="1"/>
    <col min="11266" max="11266" width="5.42578125" customWidth="1"/>
    <col min="11267" max="11267" width="29.28515625" customWidth="1"/>
    <col min="11268" max="11268" width="13.85546875" customWidth="1"/>
    <col min="11269" max="11269" width="11.85546875" customWidth="1"/>
    <col min="11270" max="11270" width="12" customWidth="1"/>
    <col min="11271" max="11271" width="13.140625" customWidth="1"/>
    <col min="11272" max="11272" width="11" bestFit="1" customWidth="1"/>
    <col min="11273" max="11273" width="27" customWidth="1"/>
    <col min="11274" max="11274" width="10.5703125" customWidth="1"/>
    <col min="11275" max="11275" width="14" customWidth="1"/>
    <col min="11276" max="11276" width="25.28515625" customWidth="1"/>
    <col min="11277" max="11277" width="8.7109375" customWidth="1"/>
    <col min="11522" max="11522" width="5.42578125" customWidth="1"/>
    <col min="11523" max="11523" width="29.28515625" customWidth="1"/>
    <col min="11524" max="11524" width="13.85546875" customWidth="1"/>
    <col min="11525" max="11525" width="11.85546875" customWidth="1"/>
    <col min="11526" max="11526" width="12" customWidth="1"/>
    <col min="11527" max="11527" width="13.140625" customWidth="1"/>
    <col min="11528" max="11528" width="11" bestFit="1" customWidth="1"/>
    <col min="11529" max="11529" width="27" customWidth="1"/>
    <col min="11530" max="11530" width="10.5703125" customWidth="1"/>
    <col min="11531" max="11531" width="14" customWidth="1"/>
    <col min="11532" max="11532" width="25.28515625" customWidth="1"/>
    <col min="11533" max="11533" width="8.7109375" customWidth="1"/>
    <col min="11778" max="11778" width="5.42578125" customWidth="1"/>
    <col min="11779" max="11779" width="29.28515625" customWidth="1"/>
    <col min="11780" max="11780" width="13.85546875" customWidth="1"/>
    <col min="11781" max="11781" width="11.85546875" customWidth="1"/>
    <col min="11782" max="11782" width="12" customWidth="1"/>
    <col min="11783" max="11783" width="13.140625" customWidth="1"/>
    <col min="11784" max="11784" width="11" bestFit="1" customWidth="1"/>
    <col min="11785" max="11785" width="27" customWidth="1"/>
    <col min="11786" max="11786" width="10.5703125" customWidth="1"/>
    <col min="11787" max="11787" width="14" customWidth="1"/>
    <col min="11788" max="11788" width="25.28515625" customWidth="1"/>
    <col min="11789" max="11789" width="8.7109375" customWidth="1"/>
    <col min="12034" max="12034" width="5.42578125" customWidth="1"/>
    <col min="12035" max="12035" width="29.28515625" customWidth="1"/>
    <col min="12036" max="12036" width="13.85546875" customWidth="1"/>
    <col min="12037" max="12037" width="11.85546875" customWidth="1"/>
    <col min="12038" max="12038" width="12" customWidth="1"/>
    <col min="12039" max="12039" width="13.140625" customWidth="1"/>
    <col min="12040" max="12040" width="11" bestFit="1" customWidth="1"/>
    <col min="12041" max="12041" width="27" customWidth="1"/>
    <col min="12042" max="12042" width="10.5703125" customWidth="1"/>
    <col min="12043" max="12043" width="14" customWidth="1"/>
    <col min="12044" max="12044" width="25.28515625" customWidth="1"/>
    <col min="12045" max="12045" width="8.7109375" customWidth="1"/>
    <col min="12290" max="12290" width="5.42578125" customWidth="1"/>
    <col min="12291" max="12291" width="29.28515625" customWidth="1"/>
    <col min="12292" max="12292" width="13.85546875" customWidth="1"/>
    <col min="12293" max="12293" width="11.85546875" customWidth="1"/>
    <col min="12294" max="12294" width="12" customWidth="1"/>
    <col min="12295" max="12295" width="13.140625" customWidth="1"/>
    <col min="12296" max="12296" width="11" bestFit="1" customWidth="1"/>
    <col min="12297" max="12297" width="27" customWidth="1"/>
    <col min="12298" max="12298" width="10.5703125" customWidth="1"/>
    <col min="12299" max="12299" width="14" customWidth="1"/>
    <col min="12300" max="12300" width="25.28515625" customWidth="1"/>
    <col min="12301" max="12301" width="8.7109375" customWidth="1"/>
    <col min="12546" max="12546" width="5.42578125" customWidth="1"/>
    <col min="12547" max="12547" width="29.28515625" customWidth="1"/>
    <col min="12548" max="12548" width="13.85546875" customWidth="1"/>
    <col min="12549" max="12549" width="11.85546875" customWidth="1"/>
    <col min="12550" max="12550" width="12" customWidth="1"/>
    <col min="12551" max="12551" width="13.140625" customWidth="1"/>
    <col min="12552" max="12552" width="11" bestFit="1" customWidth="1"/>
    <col min="12553" max="12553" width="27" customWidth="1"/>
    <col min="12554" max="12554" width="10.5703125" customWidth="1"/>
    <col min="12555" max="12555" width="14" customWidth="1"/>
    <col min="12556" max="12556" width="25.28515625" customWidth="1"/>
    <col min="12557" max="12557" width="8.7109375" customWidth="1"/>
    <col min="12802" max="12802" width="5.42578125" customWidth="1"/>
    <col min="12803" max="12803" width="29.28515625" customWidth="1"/>
    <col min="12804" max="12804" width="13.85546875" customWidth="1"/>
    <col min="12805" max="12805" width="11.85546875" customWidth="1"/>
    <col min="12806" max="12806" width="12" customWidth="1"/>
    <col min="12807" max="12807" width="13.140625" customWidth="1"/>
    <col min="12808" max="12808" width="11" bestFit="1" customWidth="1"/>
    <col min="12809" max="12809" width="27" customWidth="1"/>
    <col min="12810" max="12810" width="10.5703125" customWidth="1"/>
    <col min="12811" max="12811" width="14" customWidth="1"/>
    <col min="12812" max="12812" width="25.28515625" customWidth="1"/>
    <col min="12813" max="12813" width="8.7109375" customWidth="1"/>
    <col min="13058" max="13058" width="5.42578125" customWidth="1"/>
    <col min="13059" max="13059" width="29.28515625" customWidth="1"/>
    <col min="13060" max="13060" width="13.85546875" customWidth="1"/>
    <col min="13061" max="13061" width="11.85546875" customWidth="1"/>
    <col min="13062" max="13062" width="12" customWidth="1"/>
    <col min="13063" max="13063" width="13.140625" customWidth="1"/>
    <col min="13064" max="13064" width="11" bestFit="1" customWidth="1"/>
    <col min="13065" max="13065" width="27" customWidth="1"/>
    <col min="13066" max="13066" width="10.5703125" customWidth="1"/>
    <col min="13067" max="13067" width="14" customWidth="1"/>
    <col min="13068" max="13068" width="25.28515625" customWidth="1"/>
    <col min="13069" max="13069" width="8.7109375" customWidth="1"/>
    <col min="13314" max="13314" width="5.42578125" customWidth="1"/>
    <col min="13315" max="13315" width="29.28515625" customWidth="1"/>
    <col min="13316" max="13316" width="13.85546875" customWidth="1"/>
    <col min="13317" max="13317" width="11.85546875" customWidth="1"/>
    <col min="13318" max="13318" width="12" customWidth="1"/>
    <col min="13319" max="13319" width="13.140625" customWidth="1"/>
    <col min="13320" max="13320" width="11" bestFit="1" customWidth="1"/>
    <col min="13321" max="13321" width="27" customWidth="1"/>
    <col min="13322" max="13322" width="10.5703125" customWidth="1"/>
    <col min="13323" max="13323" width="14" customWidth="1"/>
    <col min="13324" max="13324" width="25.28515625" customWidth="1"/>
    <col min="13325" max="13325" width="8.7109375" customWidth="1"/>
    <col min="13570" max="13570" width="5.42578125" customWidth="1"/>
    <col min="13571" max="13571" width="29.28515625" customWidth="1"/>
    <col min="13572" max="13572" width="13.85546875" customWidth="1"/>
    <col min="13573" max="13573" width="11.85546875" customWidth="1"/>
    <col min="13574" max="13574" width="12" customWidth="1"/>
    <col min="13575" max="13575" width="13.140625" customWidth="1"/>
    <col min="13576" max="13576" width="11" bestFit="1" customWidth="1"/>
    <col min="13577" max="13577" width="27" customWidth="1"/>
    <col min="13578" max="13578" width="10.5703125" customWidth="1"/>
    <col min="13579" max="13579" width="14" customWidth="1"/>
    <col min="13580" max="13580" width="25.28515625" customWidth="1"/>
    <col min="13581" max="13581" width="8.7109375" customWidth="1"/>
    <col min="13826" max="13826" width="5.42578125" customWidth="1"/>
    <col min="13827" max="13827" width="29.28515625" customWidth="1"/>
    <col min="13828" max="13828" width="13.85546875" customWidth="1"/>
    <col min="13829" max="13829" width="11.85546875" customWidth="1"/>
    <col min="13830" max="13830" width="12" customWidth="1"/>
    <col min="13831" max="13831" width="13.140625" customWidth="1"/>
    <col min="13832" max="13832" width="11" bestFit="1" customWidth="1"/>
    <col min="13833" max="13833" width="27" customWidth="1"/>
    <col min="13834" max="13834" width="10.5703125" customWidth="1"/>
    <col min="13835" max="13835" width="14" customWidth="1"/>
    <col min="13836" max="13836" width="25.28515625" customWidth="1"/>
    <col min="13837" max="13837" width="8.7109375" customWidth="1"/>
    <col min="14082" max="14082" width="5.42578125" customWidth="1"/>
    <col min="14083" max="14083" width="29.28515625" customWidth="1"/>
    <col min="14084" max="14084" width="13.85546875" customWidth="1"/>
    <col min="14085" max="14085" width="11.85546875" customWidth="1"/>
    <col min="14086" max="14086" width="12" customWidth="1"/>
    <col min="14087" max="14087" width="13.140625" customWidth="1"/>
    <col min="14088" max="14088" width="11" bestFit="1" customWidth="1"/>
    <col min="14089" max="14089" width="27" customWidth="1"/>
    <col min="14090" max="14090" width="10.5703125" customWidth="1"/>
    <col min="14091" max="14091" width="14" customWidth="1"/>
    <col min="14092" max="14092" width="25.28515625" customWidth="1"/>
    <col min="14093" max="14093" width="8.7109375" customWidth="1"/>
    <col min="14338" max="14338" width="5.42578125" customWidth="1"/>
    <col min="14339" max="14339" width="29.28515625" customWidth="1"/>
    <col min="14340" max="14340" width="13.85546875" customWidth="1"/>
    <col min="14341" max="14341" width="11.85546875" customWidth="1"/>
    <col min="14342" max="14342" width="12" customWidth="1"/>
    <col min="14343" max="14343" width="13.140625" customWidth="1"/>
    <col min="14344" max="14344" width="11" bestFit="1" customWidth="1"/>
    <col min="14345" max="14345" width="27" customWidth="1"/>
    <col min="14346" max="14346" width="10.5703125" customWidth="1"/>
    <col min="14347" max="14347" width="14" customWidth="1"/>
    <col min="14348" max="14348" width="25.28515625" customWidth="1"/>
    <col min="14349" max="14349" width="8.7109375" customWidth="1"/>
    <col min="14594" max="14594" width="5.42578125" customWidth="1"/>
    <col min="14595" max="14595" width="29.28515625" customWidth="1"/>
    <col min="14596" max="14596" width="13.85546875" customWidth="1"/>
    <col min="14597" max="14597" width="11.85546875" customWidth="1"/>
    <col min="14598" max="14598" width="12" customWidth="1"/>
    <col min="14599" max="14599" width="13.140625" customWidth="1"/>
    <col min="14600" max="14600" width="11" bestFit="1" customWidth="1"/>
    <col min="14601" max="14601" width="27" customWidth="1"/>
    <col min="14602" max="14602" width="10.5703125" customWidth="1"/>
    <col min="14603" max="14603" width="14" customWidth="1"/>
    <col min="14604" max="14604" width="25.28515625" customWidth="1"/>
    <col min="14605" max="14605" width="8.7109375" customWidth="1"/>
    <col min="14850" max="14850" width="5.42578125" customWidth="1"/>
    <col min="14851" max="14851" width="29.28515625" customWidth="1"/>
    <col min="14852" max="14852" width="13.85546875" customWidth="1"/>
    <col min="14853" max="14853" width="11.85546875" customWidth="1"/>
    <col min="14854" max="14854" width="12" customWidth="1"/>
    <col min="14855" max="14855" width="13.140625" customWidth="1"/>
    <col min="14856" max="14856" width="11" bestFit="1" customWidth="1"/>
    <col min="14857" max="14857" width="27" customWidth="1"/>
    <col min="14858" max="14858" width="10.5703125" customWidth="1"/>
    <col min="14859" max="14859" width="14" customWidth="1"/>
    <col min="14860" max="14860" width="25.28515625" customWidth="1"/>
    <col min="14861" max="14861" width="8.7109375" customWidth="1"/>
    <col min="15106" max="15106" width="5.42578125" customWidth="1"/>
    <col min="15107" max="15107" width="29.28515625" customWidth="1"/>
    <col min="15108" max="15108" width="13.85546875" customWidth="1"/>
    <col min="15109" max="15109" width="11.85546875" customWidth="1"/>
    <col min="15110" max="15110" width="12" customWidth="1"/>
    <col min="15111" max="15111" width="13.140625" customWidth="1"/>
    <col min="15112" max="15112" width="11" bestFit="1" customWidth="1"/>
    <col min="15113" max="15113" width="27" customWidth="1"/>
    <col min="15114" max="15114" width="10.5703125" customWidth="1"/>
    <col min="15115" max="15115" width="14" customWidth="1"/>
    <col min="15116" max="15116" width="25.28515625" customWidth="1"/>
    <col min="15117" max="15117" width="8.7109375" customWidth="1"/>
    <col min="15362" max="15362" width="5.42578125" customWidth="1"/>
    <col min="15363" max="15363" width="29.28515625" customWidth="1"/>
    <col min="15364" max="15364" width="13.85546875" customWidth="1"/>
    <col min="15365" max="15365" width="11.85546875" customWidth="1"/>
    <col min="15366" max="15366" width="12" customWidth="1"/>
    <col min="15367" max="15367" width="13.140625" customWidth="1"/>
    <col min="15368" max="15368" width="11" bestFit="1" customWidth="1"/>
    <col min="15369" max="15369" width="27" customWidth="1"/>
    <col min="15370" max="15370" width="10.5703125" customWidth="1"/>
    <col min="15371" max="15371" width="14" customWidth="1"/>
    <col min="15372" max="15372" width="25.28515625" customWidth="1"/>
    <col min="15373" max="15373" width="8.7109375" customWidth="1"/>
    <col min="15618" max="15618" width="5.42578125" customWidth="1"/>
    <col min="15619" max="15619" width="29.28515625" customWidth="1"/>
    <col min="15620" max="15620" width="13.85546875" customWidth="1"/>
    <col min="15621" max="15621" width="11.85546875" customWidth="1"/>
    <col min="15622" max="15622" width="12" customWidth="1"/>
    <col min="15623" max="15623" width="13.140625" customWidth="1"/>
    <col min="15624" max="15624" width="11" bestFit="1" customWidth="1"/>
    <col min="15625" max="15625" width="27" customWidth="1"/>
    <col min="15626" max="15626" width="10.5703125" customWidth="1"/>
    <col min="15627" max="15627" width="14" customWidth="1"/>
    <col min="15628" max="15628" width="25.28515625" customWidth="1"/>
    <col min="15629" max="15629" width="8.7109375" customWidth="1"/>
    <col min="15874" max="15874" width="5.42578125" customWidth="1"/>
    <col min="15875" max="15875" width="29.28515625" customWidth="1"/>
    <col min="15876" max="15876" width="13.85546875" customWidth="1"/>
    <col min="15877" max="15877" width="11.85546875" customWidth="1"/>
    <col min="15878" max="15878" width="12" customWidth="1"/>
    <col min="15879" max="15879" width="13.140625" customWidth="1"/>
    <col min="15880" max="15880" width="11" bestFit="1" customWidth="1"/>
    <col min="15881" max="15881" width="27" customWidth="1"/>
    <col min="15882" max="15882" width="10.5703125" customWidth="1"/>
    <col min="15883" max="15883" width="14" customWidth="1"/>
    <col min="15884" max="15884" width="25.28515625" customWidth="1"/>
    <col min="15885" max="15885" width="8.7109375" customWidth="1"/>
    <col min="16130" max="16130" width="5.42578125" customWidth="1"/>
    <col min="16131" max="16131" width="29.28515625" customWidth="1"/>
    <col min="16132" max="16132" width="13.85546875" customWidth="1"/>
    <col min="16133" max="16133" width="11.85546875" customWidth="1"/>
    <col min="16134" max="16134" width="12" customWidth="1"/>
    <col min="16135" max="16135" width="13.140625" customWidth="1"/>
    <col min="16136" max="16136" width="11" bestFit="1" customWidth="1"/>
    <col min="16137" max="16137" width="27" customWidth="1"/>
    <col min="16138" max="16138" width="10.5703125" customWidth="1"/>
    <col min="16139" max="16139" width="14" customWidth="1"/>
    <col min="16140" max="16140" width="25.28515625" customWidth="1"/>
    <col min="16141" max="16141" width="8.7109375" customWidth="1"/>
  </cols>
  <sheetData>
    <row r="1" spans="1:12" ht="128.25" x14ac:dyDescent="0.25">
      <c r="B1" s="15" t="s">
        <v>30</v>
      </c>
      <c r="C1" s="15" t="s">
        <v>31</v>
      </c>
      <c r="D1" s="15" t="s">
        <v>32</v>
      </c>
      <c r="E1" s="15" t="s">
        <v>33</v>
      </c>
      <c r="F1" s="16" t="s">
        <v>34</v>
      </c>
      <c r="G1" s="16" t="s">
        <v>35</v>
      </c>
      <c r="H1" s="16" t="s">
        <v>36</v>
      </c>
      <c r="I1" s="15" t="s">
        <v>37</v>
      </c>
      <c r="J1" s="15" t="s">
        <v>38</v>
      </c>
      <c r="K1" s="17" t="s">
        <v>39</v>
      </c>
      <c r="L1"/>
    </row>
    <row r="2" spans="1:12" ht="15.75" x14ac:dyDescent="0.25">
      <c r="B2" s="27">
        <v>1</v>
      </c>
      <c r="C2" s="15">
        <v>2</v>
      </c>
      <c r="D2" s="28">
        <v>3</v>
      </c>
      <c r="E2" s="15">
        <v>4</v>
      </c>
      <c r="F2" s="15">
        <v>5</v>
      </c>
      <c r="G2" s="15">
        <v>6</v>
      </c>
      <c r="H2" s="15">
        <v>7</v>
      </c>
      <c r="I2" s="15">
        <v>8</v>
      </c>
      <c r="J2" s="15">
        <v>9</v>
      </c>
      <c r="K2" s="17">
        <v>10</v>
      </c>
      <c r="L2"/>
    </row>
    <row r="3" spans="1:12" ht="30" x14ac:dyDescent="0.25">
      <c r="A3">
        <v>1</v>
      </c>
      <c r="B3" s="19">
        <v>1</v>
      </c>
      <c r="C3" s="18" t="s">
        <v>83</v>
      </c>
      <c r="D3" s="30" t="s">
        <v>40</v>
      </c>
      <c r="E3" s="19" t="s">
        <v>43</v>
      </c>
      <c r="F3" s="31">
        <v>754</v>
      </c>
      <c r="G3" s="31">
        <v>791.7</v>
      </c>
      <c r="H3" s="32">
        <v>45663</v>
      </c>
      <c r="I3" s="19" t="s">
        <v>84</v>
      </c>
      <c r="J3" s="19" t="s">
        <v>85</v>
      </c>
      <c r="K3" s="19" t="s">
        <v>86</v>
      </c>
      <c r="L3"/>
    </row>
    <row r="4" spans="1:12" ht="30" x14ac:dyDescent="0.25">
      <c r="A4">
        <v>2</v>
      </c>
      <c r="B4" s="19">
        <v>2</v>
      </c>
      <c r="C4" s="18" t="s">
        <v>87</v>
      </c>
      <c r="D4" s="30" t="s">
        <v>40</v>
      </c>
      <c r="E4" s="19" t="s">
        <v>57</v>
      </c>
      <c r="F4" s="31">
        <v>701.21</v>
      </c>
      <c r="G4" s="31">
        <v>848.47</v>
      </c>
      <c r="H4" s="32">
        <v>45665</v>
      </c>
      <c r="I4" s="19" t="s">
        <v>88</v>
      </c>
      <c r="J4" s="19"/>
      <c r="K4" s="19" t="s">
        <v>89</v>
      </c>
      <c r="L4"/>
    </row>
    <row r="5" spans="1:12" ht="30" x14ac:dyDescent="0.25">
      <c r="A5">
        <v>3</v>
      </c>
      <c r="B5" s="19">
        <v>3</v>
      </c>
      <c r="C5" s="18" t="s">
        <v>90</v>
      </c>
      <c r="D5" s="30" t="s">
        <v>40</v>
      </c>
      <c r="E5" s="19" t="s">
        <v>91</v>
      </c>
      <c r="F5" s="31">
        <v>188.2</v>
      </c>
      <c r="G5" s="31">
        <v>188.2</v>
      </c>
      <c r="H5" s="32">
        <v>45665</v>
      </c>
      <c r="I5" s="19" t="s">
        <v>92</v>
      </c>
      <c r="J5" s="19" t="s">
        <v>93</v>
      </c>
      <c r="K5" s="19" t="s">
        <v>94</v>
      </c>
      <c r="L5"/>
    </row>
    <row r="6" spans="1:12" ht="30" x14ac:dyDescent="0.25">
      <c r="A6">
        <v>4</v>
      </c>
      <c r="B6" s="19">
        <v>4</v>
      </c>
      <c r="C6" s="18" t="s">
        <v>95</v>
      </c>
      <c r="D6" s="30" t="s">
        <v>40</v>
      </c>
      <c r="E6" s="19" t="s">
        <v>73</v>
      </c>
      <c r="F6" s="31">
        <v>31.4</v>
      </c>
      <c r="G6" s="31">
        <v>38</v>
      </c>
      <c r="H6" s="32">
        <v>45666</v>
      </c>
      <c r="I6" s="19" t="s">
        <v>96</v>
      </c>
      <c r="J6" s="19" t="s">
        <v>97</v>
      </c>
      <c r="K6" s="19" t="s">
        <v>98</v>
      </c>
      <c r="L6"/>
    </row>
    <row r="7" spans="1:12" ht="45" x14ac:dyDescent="0.25">
      <c r="A7">
        <v>5</v>
      </c>
      <c r="B7" s="19">
        <v>5</v>
      </c>
      <c r="C7" s="18" t="s">
        <v>99</v>
      </c>
      <c r="D7" s="30" t="s">
        <v>40</v>
      </c>
      <c r="E7" s="19" t="s">
        <v>70</v>
      </c>
      <c r="F7" s="31">
        <v>432</v>
      </c>
      <c r="G7" s="31">
        <v>522.72</v>
      </c>
      <c r="H7" s="32">
        <v>45666</v>
      </c>
      <c r="I7" s="19" t="s">
        <v>100</v>
      </c>
      <c r="J7" s="19"/>
      <c r="K7" s="19" t="s">
        <v>101</v>
      </c>
      <c r="L7"/>
    </row>
    <row r="8" spans="1:12" ht="30" x14ac:dyDescent="0.25">
      <c r="A8">
        <v>6</v>
      </c>
      <c r="B8" s="19">
        <v>6</v>
      </c>
      <c r="C8" s="18" t="s">
        <v>102</v>
      </c>
      <c r="D8" s="30" t="s">
        <v>40</v>
      </c>
      <c r="E8" s="19" t="s">
        <v>57</v>
      </c>
      <c r="F8" s="31">
        <v>411.96</v>
      </c>
      <c r="G8" s="31">
        <v>498.47</v>
      </c>
      <c r="H8" s="32">
        <v>45666</v>
      </c>
      <c r="I8" s="19" t="s">
        <v>103</v>
      </c>
      <c r="J8" s="19"/>
      <c r="K8" s="19" t="s">
        <v>104</v>
      </c>
      <c r="L8"/>
    </row>
    <row r="9" spans="1:12" ht="30" x14ac:dyDescent="0.25">
      <c r="A9">
        <v>7</v>
      </c>
      <c r="B9" s="19">
        <v>7</v>
      </c>
      <c r="C9" s="18" t="s">
        <v>105</v>
      </c>
      <c r="D9" s="30" t="s">
        <v>40</v>
      </c>
      <c r="E9" s="19" t="s">
        <v>106</v>
      </c>
      <c r="F9" s="31">
        <v>53.55</v>
      </c>
      <c r="G9" s="31">
        <v>64.8</v>
      </c>
      <c r="H9" s="32">
        <v>45667</v>
      </c>
      <c r="I9" s="19" t="s">
        <v>107</v>
      </c>
      <c r="J9" s="19" t="s">
        <v>108</v>
      </c>
      <c r="K9" s="19" t="s">
        <v>109</v>
      </c>
      <c r="L9"/>
    </row>
    <row r="10" spans="1:12" ht="45" x14ac:dyDescent="0.25">
      <c r="A10">
        <v>8</v>
      </c>
      <c r="B10" s="19">
        <v>8</v>
      </c>
      <c r="C10" s="18" t="s">
        <v>110</v>
      </c>
      <c r="D10" s="30" t="s">
        <v>40</v>
      </c>
      <c r="E10" s="19" t="s">
        <v>111</v>
      </c>
      <c r="F10" s="31">
        <v>88.62</v>
      </c>
      <c r="G10" s="31">
        <v>107.29</v>
      </c>
      <c r="H10" s="32">
        <v>45667</v>
      </c>
      <c r="I10" s="19" t="s">
        <v>112</v>
      </c>
      <c r="J10" s="19" t="s">
        <v>113</v>
      </c>
      <c r="K10" s="19" t="s">
        <v>114</v>
      </c>
      <c r="L10"/>
    </row>
    <row r="11" spans="1:12" ht="30" x14ac:dyDescent="0.25">
      <c r="A11">
        <v>9</v>
      </c>
      <c r="B11" s="19">
        <v>9</v>
      </c>
      <c r="C11" s="18" t="s">
        <v>74</v>
      </c>
      <c r="D11" s="30" t="s">
        <v>40</v>
      </c>
      <c r="E11" s="19" t="s">
        <v>63</v>
      </c>
      <c r="F11" s="31">
        <v>53.52</v>
      </c>
      <c r="G11" s="31">
        <v>64.760000000000005</v>
      </c>
      <c r="H11" s="32">
        <v>45667</v>
      </c>
      <c r="I11" s="19" t="s">
        <v>115</v>
      </c>
      <c r="J11" s="19" t="s">
        <v>116</v>
      </c>
      <c r="K11" s="19" t="s">
        <v>117</v>
      </c>
      <c r="L11"/>
    </row>
    <row r="12" spans="1:12" ht="30" x14ac:dyDescent="0.25">
      <c r="A12">
        <v>10</v>
      </c>
      <c r="B12" s="19">
        <v>10</v>
      </c>
      <c r="C12" s="18" t="s">
        <v>118</v>
      </c>
      <c r="D12" s="30" t="s">
        <v>40</v>
      </c>
      <c r="E12" s="19" t="s">
        <v>119</v>
      </c>
      <c r="F12" s="31">
        <v>643.35</v>
      </c>
      <c r="G12" s="31">
        <v>778.45</v>
      </c>
      <c r="H12" s="32">
        <v>45667</v>
      </c>
      <c r="I12" s="19" t="s">
        <v>120</v>
      </c>
      <c r="J12" s="19" t="s">
        <v>121</v>
      </c>
      <c r="K12" s="19" t="s">
        <v>122</v>
      </c>
      <c r="L12"/>
    </row>
    <row r="13" spans="1:12" ht="30" x14ac:dyDescent="0.25">
      <c r="A13">
        <v>11</v>
      </c>
      <c r="B13" s="19">
        <v>11</v>
      </c>
      <c r="C13" s="18" t="s">
        <v>123</v>
      </c>
      <c r="D13" s="30" t="s">
        <v>40</v>
      </c>
      <c r="E13" s="19" t="s">
        <v>52</v>
      </c>
      <c r="F13" s="31">
        <v>26.68</v>
      </c>
      <c r="G13" s="31">
        <v>32.28</v>
      </c>
      <c r="H13" s="32">
        <v>45670</v>
      </c>
      <c r="I13" s="19" t="s">
        <v>124</v>
      </c>
      <c r="J13" s="19" t="s">
        <v>125</v>
      </c>
      <c r="K13" s="19" t="s">
        <v>126</v>
      </c>
      <c r="L13"/>
    </row>
    <row r="14" spans="1:12" ht="30" x14ac:dyDescent="0.25">
      <c r="B14" s="19"/>
      <c r="C14" s="18"/>
      <c r="D14" s="30" t="s">
        <v>40</v>
      </c>
      <c r="E14" s="19" t="s">
        <v>52</v>
      </c>
      <c r="F14" s="31">
        <v>432.41</v>
      </c>
      <c r="G14" s="31">
        <v>523.22</v>
      </c>
      <c r="H14" s="32">
        <v>45673</v>
      </c>
      <c r="I14" s="19" t="s">
        <v>124</v>
      </c>
      <c r="J14" s="19" t="s">
        <v>127</v>
      </c>
      <c r="K14" s="19" t="s">
        <v>126</v>
      </c>
      <c r="L14"/>
    </row>
    <row r="15" spans="1:12" ht="45" x14ac:dyDescent="0.25">
      <c r="A15">
        <v>12</v>
      </c>
      <c r="B15" s="19">
        <v>12</v>
      </c>
      <c r="C15" s="18" t="s">
        <v>128</v>
      </c>
      <c r="D15" s="30" t="s">
        <v>40</v>
      </c>
      <c r="E15" s="19" t="s">
        <v>80</v>
      </c>
      <c r="F15" s="31">
        <v>4000</v>
      </c>
      <c r="G15" s="31">
        <v>4000</v>
      </c>
      <c r="H15" s="32">
        <v>45672</v>
      </c>
      <c r="I15" s="19" t="s">
        <v>129</v>
      </c>
      <c r="J15" s="19"/>
      <c r="K15" s="19" t="s">
        <v>130</v>
      </c>
      <c r="L15"/>
    </row>
    <row r="16" spans="1:12" ht="60" x14ac:dyDescent="0.25">
      <c r="A16">
        <v>13</v>
      </c>
      <c r="B16" s="19">
        <v>13</v>
      </c>
      <c r="C16" s="18" t="s">
        <v>131</v>
      </c>
      <c r="D16" s="30" t="s">
        <v>40</v>
      </c>
      <c r="E16" s="19" t="s">
        <v>50</v>
      </c>
      <c r="F16" s="31">
        <v>700</v>
      </c>
      <c r="G16" s="31">
        <v>700</v>
      </c>
      <c r="H16" s="32">
        <v>45672</v>
      </c>
      <c r="I16" s="19" t="s">
        <v>132</v>
      </c>
      <c r="J16" s="19" t="s">
        <v>133</v>
      </c>
      <c r="K16" s="19" t="s">
        <v>134</v>
      </c>
      <c r="L16"/>
    </row>
    <row r="17" spans="1:12" ht="30" x14ac:dyDescent="0.25">
      <c r="A17">
        <v>14</v>
      </c>
      <c r="B17" s="19">
        <v>14</v>
      </c>
      <c r="C17" s="18" t="s">
        <v>135</v>
      </c>
      <c r="D17" s="30" t="s">
        <v>40</v>
      </c>
      <c r="E17" s="19" t="s">
        <v>65</v>
      </c>
      <c r="F17" s="31">
        <v>160.41</v>
      </c>
      <c r="G17" s="31">
        <v>194.1</v>
      </c>
      <c r="H17" s="32">
        <v>45674</v>
      </c>
      <c r="I17" s="19" t="s">
        <v>136</v>
      </c>
      <c r="J17" s="19" t="s">
        <v>137</v>
      </c>
      <c r="K17" s="19" t="s">
        <v>138</v>
      </c>
      <c r="L17"/>
    </row>
    <row r="18" spans="1:12" ht="30" x14ac:dyDescent="0.25">
      <c r="A18">
        <v>15</v>
      </c>
      <c r="B18" s="19">
        <v>15</v>
      </c>
      <c r="C18" s="18" t="s">
        <v>139</v>
      </c>
      <c r="D18" s="30" t="s">
        <v>40</v>
      </c>
      <c r="E18" s="19" t="s">
        <v>70</v>
      </c>
      <c r="F18" s="31">
        <v>290</v>
      </c>
      <c r="G18" s="31">
        <v>350.9</v>
      </c>
      <c r="H18" s="32">
        <v>45677</v>
      </c>
      <c r="I18" s="19" t="s">
        <v>140</v>
      </c>
      <c r="J18" s="19" t="s">
        <v>141</v>
      </c>
      <c r="K18" s="19" t="s">
        <v>142</v>
      </c>
      <c r="L18"/>
    </row>
    <row r="19" spans="1:12" ht="30" x14ac:dyDescent="0.25">
      <c r="A19">
        <v>16</v>
      </c>
      <c r="B19" s="19">
        <v>16</v>
      </c>
      <c r="C19" s="18" t="s">
        <v>143</v>
      </c>
      <c r="D19" s="30" t="s">
        <v>40</v>
      </c>
      <c r="E19" s="19" t="s">
        <v>65</v>
      </c>
      <c r="F19" s="31">
        <v>26.01</v>
      </c>
      <c r="G19" s="31">
        <v>31.47</v>
      </c>
      <c r="H19" s="32">
        <v>45680</v>
      </c>
      <c r="I19" s="19" t="s">
        <v>144</v>
      </c>
      <c r="J19" s="19"/>
      <c r="K19" s="19" t="s">
        <v>145</v>
      </c>
      <c r="L19"/>
    </row>
    <row r="20" spans="1:12" ht="30" x14ac:dyDescent="0.25">
      <c r="A20">
        <v>17</v>
      </c>
      <c r="B20" s="19">
        <v>17</v>
      </c>
      <c r="C20" s="18" t="s">
        <v>146</v>
      </c>
      <c r="D20" s="30" t="s">
        <v>40</v>
      </c>
      <c r="E20" s="19" t="s">
        <v>65</v>
      </c>
      <c r="F20" s="31">
        <v>53.02</v>
      </c>
      <c r="G20" s="31">
        <v>64.150000000000006</v>
      </c>
      <c r="H20" s="32">
        <v>45680</v>
      </c>
      <c r="I20" s="19" t="s">
        <v>147</v>
      </c>
      <c r="J20" s="19" t="s">
        <v>148</v>
      </c>
      <c r="K20" s="19" t="s">
        <v>149</v>
      </c>
      <c r="L20"/>
    </row>
    <row r="21" spans="1:12" ht="30" x14ac:dyDescent="0.25">
      <c r="A21">
        <v>18</v>
      </c>
      <c r="B21" s="19">
        <v>18</v>
      </c>
      <c r="C21" s="18" t="s">
        <v>150</v>
      </c>
      <c r="D21" s="30" t="s">
        <v>40</v>
      </c>
      <c r="E21" s="19" t="s">
        <v>43</v>
      </c>
      <c r="F21" s="31">
        <v>4200</v>
      </c>
      <c r="G21" s="31">
        <v>4410</v>
      </c>
      <c r="H21" s="32">
        <v>45681</v>
      </c>
      <c r="I21" s="19" t="s">
        <v>151</v>
      </c>
      <c r="J21" s="19" t="s">
        <v>152</v>
      </c>
      <c r="K21" s="19" t="s">
        <v>153</v>
      </c>
      <c r="L21"/>
    </row>
    <row r="22" spans="1:12" ht="30" x14ac:dyDescent="0.25">
      <c r="A22">
        <v>19</v>
      </c>
      <c r="B22" s="19">
        <v>19</v>
      </c>
      <c r="C22" s="18" t="s">
        <v>154</v>
      </c>
      <c r="D22" s="30" t="s">
        <v>40</v>
      </c>
      <c r="E22" s="19" t="s">
        <v>75</v>
      </c>
      <c r="F22" s="31">
        <v>20</v>
      </c>
      <c r="G22" s="31">
        <v>24.2</v>
      </c>
      <c r="H22" s="32">
        <v>45684</v>
      </c>
      <c r="I22" s="19" t="s">
        <v>155</v>
      </c>
      <c r="J22" s="19" t="s">
        <v>156</v>
      </c>
      <c r="K22" s="19" t="s">
        <v>157</v>
      </c>
      <c r="L22"/>
    </row>
    <row r="23" spans="1:12" ht="30" x14ac:dyDescent="0.25">
      <c r="A23">
        <v>20</v>
      </c>
      <c r="B23" s="19">
        <v>21</v>
      </c>
      <c r="C23" s="18" t="s">
        <v>162</v>
      </c>
      <c r="D23" s="30" t="s">
        <v>40</v>
      </c>
      <c r="E23" s="19" t="s">
        <v>50</v>
      </c>
      <c r="F23" s="31">
        <v>1663.75</v>
      </c>
      <c r="G23" s="31">
        <v>1663.75</v>
      </c>
      <c r="H23" s="32">
        <v>45686</v>
      </c>
      <c r="I23" s="19" t="s">
        <v>60</v>
      </c>
      <c r="J23" s="19"/>
      <c r="K23" s="19" t="s">
        <v>163</v>
      </c>
      <c r="L23"/>
    </row>
    <row r="24" spans="1:12" ht="30" x14ac:dyDescent="0.25">
      <c r="A24">
        <v>21</v>
      </c>
      <c r="B24" s="19">
        <v>22</v>
      </c>
      <c r="C24" s="18" t="s">
        <v>164</v>
      </c>
      <c r="D24" s="30" t="s">
        <v>40</v>
      </c>
      <c r="E24" s="19" t="s">
        <v>50</v>
      </c>
      <c r="F24" s="31">
        <v>440</v>
      </c>
      <c r="G24" s="31">
        <v>440</v>
      </c>
      <c r="H24" s="32">
        <v>45686</v>
      </c>
      <c r="I24" s="19" t="s">
        <v>53</v>
      </c>
      <c r="J24" s="19"/>
      <c r="K24" s="19" t="s">
        <v>165</v>
      </c>
      <c r="L24"/>
    </row>
    <row r="25" spans="1:12" ht="30" x14ac:dyDescent="0.25">
      <c r="A25">
        <v>22</v>
      </c>
      <c r="B25" s="19">
        <v>23</v>
      </c>
      <c r="C25" s="18" t="s">
        <v>166</v>
      </c>
      <c r="D25" s="30" t="s">
        <v>40</v>
      </c>
      <c r="E25" s="19" t="s">
        <v>67</v>
      </c>
      <c r="F25" s="31">
        <v>21.45</v>
      </c>
      <c r="G25" s="31">
        <v>25.96</v>
      </c>
      <c r="H25" s="32">
        <v>45686</v>
      </c>
      <c r="I25" s="19" t="s">
        <v>167</v>
      </c>
      <c r="J25" s="19"/>
      <c r="K25" s="19" t="s">
        <v>168</v>
      </c>
      <c r="L25"/>
    </row>
    <row r="26" spans="1:12" ht="60" x14ac:dyDescent="0.25">
      <c r="A26">
        <v>23</v>
      </c>
      <c r="B26" s="19">
        <v>24</v>
      </c>
      <c r="C26" s="18" t="s">
        <v>169</v>
      </c>
      <c r="D26" s="30" t="s">
        <v>40</v>
      </c>
      <c r="E26" s="19" t="s">
        <v>50</v>
      </c>
      <c r="F26" s="31">
        <v>205</v>
      </c>
      <c r="G26" s="31">
        <v>248.05</v>
      </c>
      <c r="H26" s="32">
        <v>45686</v>
      </c>
      <c r="I26" s="19" t="s">
        <v>170</v>
      </c>
      <c r="J26" s="19" t="s">
        <v>171</v>
      </c>
      <c r="K26" s="19" t="s">
        <v>172</v>
      </c>
      <c r="L26"/>
    </row>
    <row r="27" spans="1:12" ht="30" x14ac:dyDescent="0.25">
      <c r="A27">
        <v>24</v>
      </c>
      <c r="B27" s="19">
        <v>25</v>
      </c>
      <c r="C27" s="18" t="s">
        <v>173</v>
      </c>
      <c r="D27" s="30" t="s">
        <v>40</v>
      </c>
      <c r="E27" s="19" t="s">
        <v>54</v>
      </c>
      <c r="F27" s="31">
        <v>75</v>
      </c>
      <c r="G27" s="31">
        <v>75</v>
      </c>
      <c r="H27" s="32">
        <v>45687</v>
      </c>
      <c r="I27" s="19" t="s">
        <v>174</v>
      </c>
      <c r="J27" s="19" t="s">
        <v>175</v>
      </c>
      <c r="K27" s="19" t="s">
        <v>176</v>
      </c>
      <c r="L27"/>
    </row>
    <row r="28" spans="1:12" ht="30" x14ac:dyDescent="0.25">
      <c r="A28">
        <v>25</v>
      </c>
      <c r="B28" s="19">
        <v>26</v>
      </c>
      <c r="C28" s="18" t="s">
        <v>74</v>
      </c>
      <c r="D28" s="30" t="s">
        <v>40</v>
      </c>
      <c r="E28" s="19" t="s">
        <v>63</v>
      </c>
      <c r="F28" s="31">
        <v>33.56</v>
      </c>
      <c r="G28" s="31">
        <v>40.61</v>
      </c>
      <c r="H28" s="32">
        <v>45687</v>
      </c>
      <c r="I28" s="19" t="s">
        <v>66</v>
      </c>
      <c r="J28" s="19" t="s">
        <v>177</v>
      </c>
      <c r="K28" s="19" t="s">
        <v>117</v>
      </c>
      <c r="L28"/>
    </row>
    <row r="29" spans="1:12" ht="90" x14ac:dyDescent="0.25">
      <c r="A29">
        <v>26</v>
      </c>
      <c r="B29" s="19">
        <v>27</v>
      </c>
      <c r="C29" s="18" t="s">
        <v>178</v>
      </c>
      <c r="D29" s="30" t="s">
        <v>40</v>
      </c>
      <c r="E29" s="19" t="s">
        <v>179</v>
      </c>
      <c r="F29" s="31">
        <v>3845</v>
      </c>
      <c r="G29" s="31">
        <v>4620.95</v>
      </c>
      <c r="H29" s="32">
        <v>45688</v>
      </c>
      <c r="I29" s="19" t="s">
        <v>180</v>
      </c>
      <c r="J29" s="19" t="s">
        <v>181</v>
      </c>
      <c r="K29" s="19" t="s">
        <v>182</v>
      </c>
      <c r="L29"/>
    </row>
    <row r="30" spans="1:12" ht="75" x14ac:dyDescent="0.25">
      <c r="A30">
        <v>27</v>
      </c>
      <c r="B30" s="19">
        <v>28</v>
      </c>
      <c r="C30" s="18" t="s">
        <v>183</v>
      </c>
      <c r="D30" s="30" t="s">
        <v>40</v>
      </c>
      <c r="E30" s="19" t="s">
        <v>43</v>
      </c>
      <c r="F30" s="31">
        <v>3800</v>
      </c>
      <c r="G30" s="31">
        <v>3800</v>
      </c>
      <c r="H30" s="32">
        <v>45688</v>
      </c>
      <c r="I30" s="19" t="s">
        <v>184</v>
      </c>
      <c r="J30" s="19" t="s">
        <v>185</v>
      </c>
      <c r="K30" s="19" t="s">
        <v>186</v>
      </c>
      <c r="L30"/>
    </row>
    <row r="31" spans="1:12" ht="90" x14ac:dyDescent="0.25">
      <c r="A31">
        <v>28</v>
      </c>
      <c r="B31" s="19">
        <v>29</v>
      </c>
      <c r="C31" s="18" t="s">
        <v>187</v>
      </c>
      <c r="D31" s="30" t="s">
        <v>40</v>
      </c>
      <c r="E31" s="19" t="s">
        <v>78</v>
      </c>
      <c r="F31" s="31">
        <v>6108</v>
      </c>
      <c r="G31" s="31">
        <v>6108</v>
      </c>
      <c r="H31" s="32">
        <v>45688</v>
      </c>
      <c r="I31" s="19" t="s">
        <v>79</v>
      </c>
      <c r="J31" s="19" t="s">
        <v>188</v>
      </c>
      <c r="K31" s="19" t="s">
        <v>189</v>
      </c>
      <c r="L31"/>
    </row>
    <row r="32" spans="1:12" ht="90" x14ac:dyDescent="0.25">
      <c r="A32">
        <v>29</v>
      </c>
      <c r="B32" s="19">
        <v>30</v>
      </c>
      <c r="C32" s="18" t="s">
        <v>190</v>
      </c>
      <c r="D32" s="30" t="s">
        <v>40</v>
      </c>
      <c r="E32" s="19" t="s">
        <v>78</v>
      </c>
      <c r="F32" s="31">
        <v>692.72</v>
      </c>
      <c r="G32" s="31">
        <v>692.72</v>
      </c>
      <c r="H32" s="32">
        <v>45688</v>
      </c>
      <c r="I32" s="19" t="s">
        <v>191</v>
      </c>
      <c r="J32" s="19" t="s">
        <v>192</v>
      </c>
      <c r="K32" s="19" t="s">
        <v>193</v>
      </c>
      <c r="L32"/>
    </row>
    <row r="33" spans="1:12" ht="30" x14ac:dyDescent="0.25">
      <c r="A33">
        <v>30</v>
      </c>
      <c r="B33" s="19">
        <v>31</v>
      </c>
      <c r="C33" s="18" t="s">
        <v>162</v>
      </c>
      <c r="D33" s="30" t="s">
        <v>40</v>
      </c>
      <c r="E33" s="19" t="s">
        <v>50</v>
      </c>
      <c r="F33" s="31">
        <v>1718.7</v>
      </c>
      <c r="G33" s="31">
        <v>1718.7</v>
      </c>
      <c r="H33" s="32">
        <v>45691</v>
      </c>
      <c r="I33" s="19" t="s">
        <v>60</v>
      </c>
      <c r="J33" s="19" t="s">
        <v>194</v>
      </c>
      <c r="K33" s="19" t="s">
        <v>195</v>
      </c>
      <c r="L33"/>
    </row>
    <row r="34" spans="1:12" ht="30" x14ac:dyDescent="0.25">
      <c r="A34">
        <v>31</v>
      </c>
      <c r="B34" s="19">
        <v>34</v>
      </c>
      <c r="C34" s="40" t="s">
        <v>203</v>
      </c>
      <c r="D34" s="30" t="s">
        <v>40</v>
      </c>
      <c r="E34" s="20" t="s">
        <v>43</v>
      </c>
      <c r="F34" s="34">
        <v>3750</v>
      </c>
      <c r="G34" s="34">
        <v>3937.5</v>
      </c>
      <c r="H34" s="33">
        <v>45694</v>
      </c>
      <c r="I34" s="20" t="s">
        <v>64</v>
      </c>
      <c r="J34" s="20" t="s">
        <v>204</v>
      </c>
      <c r="K34" s="20" t="s">
        <v>205</v>
      </c>
      <c r="L34"/>
    </row>
    <row r="35" spans="1:12" ht="30" x14ac:dyDescent="0.25">
      <c r="A35">
        <v>32</v>
      </c>
      <c r="B35" s="19">
        <v>35</v>
      </c>
      <c r="C35" s="40" t="s">
        <v>162</v>
      </c>
      <c r="D35" s="30" t="s">
        <v>40</v>
      </c>
      <c r="E35" s="20" t="s">
        <v>50</v>
      </c>
      <c r="F35" s="34">
        <v>2406.1799999999998</v>
      </c>
      <c r="G35" s="34">
        <v>2406.1799999999998</v>
      </c>
      <c r="H35" s="33">
        <v>45694</v>
      </c>
      <c r="I35" s="20" t="s">
        <v>60</v>
      </c>
      <c r="J35" s="20" t="s">
        <v>206</v>
      </c>
      <c r="K35" s="20" t="s">
        <v>195</v>
      </c>
      <c r="L35"/>
    </row>
    <row r="36" spans="1:12" ht="30" x14ac:dyDescent="0.25">
      <c r="A36">
        <v>33</v>
      </c>
      <c r="B36" s="19">
        <v>36</v>
      </c>
      <c r="C36" s="40" t="s">
        <v>207</v>
      </c>
      <c r="D36" s="30" t="s">
        <v>40</v>
      </c>
      <c r="E36" s="20" t="s">
        <v>208</v>
      </c>
      <c r="F36" s="34">
        <v>50.48</v>
      </c>
      <c r="G36" s="34">
        <v>61.08</v>
      </c>
      <c r="H36" s="33">
        <v>45694</v>
      </c>
      <c r="I36" s="20" t="s">
        <v>209</v>
      </c>
      <c r="J36" s="20" t="s">
        <v>210</v>
      </c>
      <c r="K36" s="20" t="s">
        <v>211</v>
      </c>
      <c r="L36"/>
    </row>
    <row r="37" spans="1:12" ht="30" x14ac:dyDescent="0.25">
      <c r="A37">
        <v>34</v>
      </c>
      <c r="B37" s="19">
        <v>37</v>
      </c>
      <c r="C37" s="40" t="s">
        <v>212</v>
      </c>
      <c r="D37" s="30" t="s">
        <v>40</v>
      </c>
      <c r="E37" s="20" t="s">
        <v>75</v>
      </c>
      <c r="F37" s="34">
        <v>80</v>
      </c>
      <c r="G37" s="34">
        <v>84</v>
      </c>
      <c r="H37" s="33">
        <v>45700</v>
      </c>
      <c r="I37" s="20" t="s">
        <v>213</v>
      </c>
      <c r="J37" s="20" t="s">
        <v>214</v>
      </c>
      <c r="K37" s="20" t="s">
        <v>215</v>
      </c>
      <c r="L37"/>
    </row>
    <row r="38" spans="1:12" ht="30" x14ac:dyDescent="0.25">
      <c r="A38">
        <v>35</v>
      </c>
      <c r="B38" s="19">
        <v>38</v>
      </c>
      <c r="C38" s="40" t="s">
        <v>216</v>
      </c>
      <c r="D38" s="30" t="s">
        <v>40</v>
      </c>
      <c r="E38" s="20" t="s">
        <v>217</v>
      </c>
      <c r="F38" s="34">
        <v>708.04</v>
      </c>
      <c r="G38" s="34">
        <v>856.73</v>
      </c>
      <c r="H38" s="33">
        <v>45700</v>
      </c>
      <c r="I38" s="20" t="s">
        <v>218</v>
      </c>
      <c r="J38" s="20" t="s">
        <v>219</v>
      </c>
      <c r="K38" s="20" t="s">
        <v>220</v>
      </c>
      <c r="L38"/>
    </row>
    <row r="39" spans="1:12" ht="30" x14ac:dyDescent="0.25">
      <c r="A39">
        <v>36</v>
      </c>
      <c r="B39" s="19">
        <v>39</v>
      </c>
      <c r="C39" s="40" t="s">
        <v>221</v>
      </c>
      <c r="D39" s="30" t="s">
        <v>40</v>
      </c>
      <c r="E39" s="20" t="s">
        <v>57</v>
      </c>
      <c r="F39" s="34">
        <v>2940</v>
      </c>
      <c r="G39" s="34">
        <v>3557.4</v>
      </c>
      <c r="H39" s="33">
        <v>45701</v>
      </c>
      <c r="I39" s="20" t="s">
        <v>222</v>
      </c>
      <c r="J39" s="20" t="s">
        <v>223</v>
      </c>
      <c r="K39" s="20" t="s">
        <v>224</v>
      </c>
      <c r="L39"/>
    </row>
    <row r="40" spans="1:12" ht="30" x14ac:dyDescent="0.25">
      <c r="A40">
        <v>37</v>
      </c>
      <c r="B40" s="19">
        <v>40</v>
      </c>
      <c r="C40" s="40" t="s">
        <v>225</v>
      </c>
      <c r="D40" s="30" t="s">
        <v>40</v>
      </c>
      <c r="E40" s="20" t="s">
        <v>226</v>
      </c>
      <c r="F40" s="34">
        <v>32.9</v>
      </c>
      <c r="G40" s="34">
        <v>39.81</v>
      </c>
      <c r="H40" s="33">
        <v>45705</v>
      </c>
      <c r="I40" s="20" t="s">
        <v>227</v>
      </c>
      <c r="J40" s="20" t="s">
        <v>228</v>
      </c>
      <c r="K40" s="20" t="s">
        <v>229</v>
      </c>
      <c r="L40"/>
    </row>
    <row r="41" spans="1:12" ht="45" x14ac:dyDescent="0.25">
      <c r="A41">
        <v>38</v>
      </c>
      <c r="B41" s="19">
        <v>41</v>
      </c>
      <c r="C41" s="40" t="s">
        <v>230</v>
      </c>
      <c r="D41" s="30" t="s">
        <v>40</v>
      </c>
      <c r="E41" s="20" t="s">
        <v>81</v>
      </c>
      <c r="F41" s="34">
        <v>508</v>
      </c>
      <c r="G41" s="34">
        <v>614.67999999999995</v>
      </c>
      <c r="H41" s="33">
        <v>45705</v>
      </c>
      <c r="I41" s="20" t="s">
        <v>231</v>
      </c>
      <c r="J41" s="20" t="s">
        <v>232</v>
      </c>
      <c r="K41" s="20" t="s">
        <v>233</v>
      </c>
      <c r="L41"/>
    </row>
    <row r="42" spans="1:12" ht="30" x14ac:dyDescent="0.25">
      <c r="A42">
        <v>39</v>
      </c>
      <c r="B42" s="19">
        <v>42</v>
      </c>
      <c r="C42" s="40" t="s">
        <v>234</v>
      </c>
      <c r="D42" s="30" t="s">
        <v>40</v>
      </c>
      <c r="E42" s="20" t="s">
        <v>235</v>
      </c>
      <c r="F42" s="34">
        <v>13.21</v>
      </c>
      <c r="G42" s="34">
        <v>15.98</v>
      </c>
      <c r="H42" s="33">
        <v>45705</v>
      </c>
      <c r="I42" s="20" t="s">
        <v>96</v>
      </c>
      <c r="J42" s="20" t="s">
        <v>236</v>
      </c>
      <c r="K42" s="20" t="s">
        <v>237</v>
      </c>
      <c r="L42"/>
    </row>
    <row r="43" spans="1:12" ht="30" x14ac:dyDescent="0.25">
      <c r="A43">
        <v>40</v>
      </c>
      <c r="B43" s="19">
        <v>43</v>
      </c>
      <c r="C43" s="40" t="s">
        <v>238</v>
      </c>
      <c r="D43" s="30" t="s">
        <v>40</v>
      </c>
      <c r="E43" s="20" t="s">
        <v>69</v>
      </c>
      <c r="F43" s="34">
        <v>197.52</v>
      </c>
      <c r="G43" s="34">
        <v>239</v>
      </c>
      <c r="H43" s="33">
        <v>45705</v>
      </c>
      <c r="I43" s="20" t="s">
        <v>55</v>
      </c>
      <c r="J43" s="20" t="s">
        <v>239</v>
      </c>
      <c r="K43" s="20" t="s">
        <v>240</v>
      </c>
      <c r="L43"/>
    </row>
    <row r="44" spans="1:12" ht="30" x14ac:dyDescent="0.25">
      <c r="A44">
        <v>41</v>
      </c>
      <c r="B44" s="19">
        <v>44</v>
      </c>
      <c r="C44" s="40" t="s">
        <v>241</v>
      </c>
      <c r="D44" s="30" t="s">
        <v>40</v>
      </c>
      <c r="E44" s="20" t="s">
        <v>82</v>
      </c>
      <c r="F44" s="34">
        <v>23.95</v>
      </c>
      <c r="G44" s="34">
        <v>28.98</v>
      </c>
      <c r="H44" s="33">
        <v>45706</v>
      </c>
      <c r="I44" s="20" t="s">
        <v>242</v>
      </c>
      <c r="J44" s="20" t="s">
        <v>243</v>
      </c>
      <c r="K44" s="20" t="s">
        <v>244</v>
      </c>
      <c r="L44"/>
    </row>
    <row r="45" spans="1:12" ht="30" x14ac:dyDescent="0.25">
      <c r="A45">
        <v>42</v>
      </c>
      <c r="B45" s="19">
        <v>45</v>
      </c>
      <c r="C45" s="40" t="s">
        <v>245</v>
      </c>
      <c r="D45" s="30" t="s">
        <v>40</v>
      </c>
      <c r="E45" s="20" t="s">
        <v>43</v>
      </c>
      <c r="F45" s="34">
        <v>81.819999999999993</v>
      </c>
      <c r="G45" s="34">
        <v>99</v>
      </c>
      <c r="H45" s="33">
        <v>45706</v>
      </c>
      <c r="I45" s="20" t="s">
        <v>246</v>
      </c>
      <c r="J45" s="20">
        <v>20250218</v>
      </c>
      <c r="K45" s="20" t="s">
        <v>247</v>
      </c>
      <c r="L45"/>
    </row>
    <row r="46" spans="1:12" ht="30" x14ac:dyDescent="0.25">
      <c r="A46">
        <v>43</v>
      </c>
      <c r="B46" s="19">
        <v>46</v>
      </c>
      <c r="C46" s="40" t="s">
        <v>248</v>
      </c>
      <c r="D46" s="30" t="s">
        <v>40</v>
      </c>
      <c r="E46" s="20" t="s">
        <v>65</v>
      </c>
      <c r="F46" s="34">
        <v>114.18</v>
      </c>
      <c r="G46" s="34">
        <v>138.16</v>
      </c>
      <c r="H46" s="33">
        <v>45706</v>
      </c>
      <c r="I46" s="20" t="s">
        <v>61</v>
      </c>
      <c r="J46" s="20" t="s">
        <v>249</v>
      </c>
      <c r="K46" s="20" t="s">
        <v>250</v>
      </c>
      <c r="L46"/>
    </row>
    <row r="47" spans="1:12" ht="30" x14ac:dyDescent="0.25">
      <c r="A47">
        <v>44</v>
      </c>
      <c r="B47" s="19">
        <v>48</v>
      </c>
      <c r="C47" s="18" t="s">
        <v>255</v>
      </c>
      <c r="D47" s="30" t="s">
        <v>40</v>
      </c>
      <c r="E47" s="19" t="s">
        <v>217</v>
      </c>
      <c r="F47" s="31">
        <v>75.02</v>
      </c>
      <c r="G47" s="31">
        <v>90.77</v>
      </c>
      <c r="H47" s="32">
        <v>45707</v>
      </c>
      <c r="I47" s="19" t="s">
        <v>59</v>
      </c>
      <c r="J47" s="19" t="s">
        <v>256</v>
      </c>
      <c r="K47" s="20" t="s">
        <v>257</v>
      </c>
      <c r="L47"/>
    </row>
    <row r="48" spans="1:12" ht="30" x14ac:dyDescent="0.25">
      <c r="A48">
        <v>45</v>
      </c>
      <c r="B48" s="19">
        <v>49</v>
      </c>
      <c r="C48" s="18" t="s">
        <v>258</v>
      </c>
      <c r="D48" s="30" t="s">
        <v>40</v>
      </c>
      <c r="E48" s="19" t="s">
        <v>54</v>
      </c>
      <c r="F48" s="31">
        <v>21.43</v>
      </c>
      <c r="G48" s="31">
        <v>25.93</v>
      </c>
      <c r="H48" s="32">
        <v>45707</v>
      </c>
      <c r="I48" s="19" t="s">
        <v>259</v>
      </c>
      <c r="J48" s="19" t="s">
        <v>260</v>
      </c>
      <c r="K48" s="20" t="s">
        <v>261</v>
      </c>
      <c r="L48"/>
    </row>
    <row r="49" spans="1:12" ht="30" x14ac:dyDescent="0.25">
      <c r="A49">
        <v>46</v>
      </c>
      <c r="B49" s="19">
        <v>50</v>
      </c>
      <c r="C49" s="18" t="s">
        <v>262</v>
      </c>
      <c r="D49" s="30" t="s">
        <v>40</v>
      </c>
      <c r="E49" s="19" t="s">
        <v>47</v>
      </c>
      <c r="F49" s="31">
        <v>414.88</v>
      </c>
      <c r="G49" s="31">
        <v>502</v>
      </c>
      <c r="H49" s="32">
        <v>45708</v>
      </c>
      <c r="I49" s="19" t="s">
        <v>59</v>
      </c>
      <c r="J49" s="19" t="s">
        <v>263</v>
      </c>
      <c r="K49" s="20" t="s">
        <v>264</v>
      </c>
      <c r="L49"/>
    </row>
    <row r="50" spans="1:12" ht="30" x14ac:dyDescent="0.25">
      <c r="A50">
        <v>47</v>
      </c>
      <c r="B50" s="19">
        <v>51</v>
      </c>
      <c r="C50" s="18" t="s">
        <v>265</v>
      </c>
      <c r="D50" s="30" t="s">
        <v>40</v>
      </c>
      <c r="E50" s="19" t="s">
        <v>266</v>
      </c>
      <c r="F50" s="31">
        <v>71.89</v>
      </c>
      <c r="G50" s="31">
        <v>86.99</v>
      </c>
      <c r="H50" s="32">
        <v>45709</v>
      </c>
      <c r="I50" s="19" t="s">
        <v>59</v>
      </c>
      <c r="J50" s="19" t="s">
        <v>267</v>
      </c>
      <c r="K50" s="20" t="s">
        <v>268</v>
      </c>
      <c r="L50"/>
    </row>
    <row r="51" spans="1:12" ht="30" x14ac:dyDescent="0.25">
      <c r="A51">
        <v>48</v>
      </c>
      <c r="B51" s="19">
        <v>52</v>
      </c>
      <c r="C51" s="18" t="s">
        <v>74</v>
      </c>
      <c r="D51" s="30" t="s">
        <v>40</v>
      </c>
      <c r="E51" s="19" t="s">
        <v>63</v>
      </c>
      <c r="F51" s="31">
        <v>25.03</v>
      </c>
      <c r="G51" s="31">
        <v>30.29</v>
      </c>
      <c r="H51" s="32">
        <v>45712</v>
      </c>
      <c r="I51" s="19" t="s">
        <v>115</v>
      </c>
      <c r="J51" s="19" t="s">
        <v>269</v>
      </c>
      <c r="K51" s="20" t="s">
        <v>117</v>
      </c>
      <c r="L51"/>
    </row>
    <row r="52" spans="1:12" ht="45" x14ac:dyDescent="0.25">
      <c r="A52">
        <v>49</v>
      </c>
      <c r="B52" s="19">
        <v>53</v>
      </c>
      <c r="C52" s="18" t="s">
        <v>74</v>
      </c>
      <c r="D52" s="30" t="s">
        <v>40</v>
      </c>
      <c r="E52" s="19" t="s">
        <v>63</v>
      </c>
      <c r="F52" s="31">
        <v>21.37</v>
      </c>
      <c r="G52" s="31">
        <v>27.26</v>
      </c>
      <c r="H52" s="32">
        <v>45714</v>
      </c>
      <c r="I52" s="19" t="s">
        <v>270</v>
      </c>
      <c r="J52" s="19" t="s">
        <v>271</v>
      </c>
      <c r="K52" s="20" t="s">
        <v>117</v>
      </c>
      <c r="L52"/>
    </row>
    <row r="53" spans="1:12" ht="30" x14ac:dyDescent="0.25">
      <c r="A53">
        <v>50</v>
      </c>
      <c r="B53" s="19">
        <v>54</v>
      </c>
      <c r="C53" s="18" t="s">
        <v>272</v>
      </c>
      <c r="D53" s="30" t="s">
        <v>40</v>
      </c>
      <c r="E53" s="19" t="s">
        <v>73</v>
      </c>
      <c r="F53" s="31">
        <v>23</v>
      </c>
      <c r="G53" s="31">
        <v>27.83</v>
      </c>
      <c r="H53" s="32">
        <v>45715</v>
      </c>
      <c r="I53" s="19" t="s">
        <v>68</v>
      </c>
      <c r="J53" s="19" t="s">
        <v>273</v>
      </c>
      <c r="K53" s="20" t="s">
        <v>274</v>
      </c>
      <c r="L53"/>
    </row>
    <row r="54" spans="1:12" ht="90" x14ac:dyDescent="0.25">
      <c r="A54">
        <v>51</v>
      </c>
      <c r="B54" s="19">
        <v>55</v>
      </c>
      <c r="C54" s="18" t="s">
        <v>277</v>
      </c>
      <c r="D54" s="30" t="s">
        <v>40</v>
      </c>
      <c r="E54" s="19" t="s">
        <v>56</v>
      </c>
      <c r="F54" s="31">
        <v>480</v>
      </c>
      <c r="G54" s="31">
        <v>580.79999999999995</v>
      </c>
      <c r="H54" s="32">
        <v>45715</v>
      </c>
      <c r="I54" s="19" t="s">
        <v>278</v>
      </c>
      <c r="J54" s="19" t="s">
        <v>279</v>
      </c>
      <c r="K54" s="20" t="s">
        <v>280</v>
      </c>
      <c r="L54"/>
    </row>
    <row r="55" spans="1:12" ht="30" x14ac:dyDescent="0.25">
      <c r="A55">
        <v>52</v>
      </c>
      <c r="B55" s="19">
        <v>56</v>
      </c>
      <c r="C55" s="18" t="s">
        <v>275</v>
      </c>
      <c r="D55" s="30" t="s">
        <v>40</v>
      </c>
      <c r="E55" s="19" t="s">
        <v>51</v>
      </c>
      <c r="F55" s="31">
        <v>528</v>
      </c>
      <c r="G55" s="31">
        <v>638.88</v>
      </c>
      <c r="H55" s="32">
        <v>45723</v>
      </c>
      <c r="I55" s="19" t="s">
        <v>276</v>
      </c>
      <c r="J55" s="19">
        <v>250000151</v>
      </c>
      <c r="K55" s="20" t="s">
        <v>402</v>
      </c>
      <c r="L55"/>
    </row>
    <row r="56" spans="1:12" ht="30" x14ac:dyDescent="0.25">
      <c r="A56">
        <v>53</v>
      </c>
      <c r="B56" s="19">
        <v>57</v>
      </c>
      <c r="C56" s="18" t="s">
        <v>281</v>
      </c>
      <c r="D56" s="30" t="s">
        <v>40</v>
      </c>
      <c r="E56" s="19" t="s">
        <v>56</v>
      </c>
      <c r="F56" s="31">
        <v>381.6</v>
      </c>
      <c r="G56" s="31">
        <v>461.74</v>
      </c>
      <c r="H56" s="32">
        <v>45716</v>
      </c>
      <c r="I56" s="19" t="s">
        <v>48</v>
      </c>
      <c r="J56" s="19" t="s">
        <v>282</v>
      </c>
      <c r="K56" s="20" t="s">
        <v>283</v>
      </c>
      <c r="L56"/>
    </row>
    <row r="57" spans="1:12" ht="60" x14ac:dyDescent="0.25">
      <c r="A57">
        <v>54</v>
      </c>
      <c r="B57" s="19">
        <v>58</v>
      </c>
      <c r="C57" s="18" t="s">
        <v>131</v>
      </c>
      <c r="D57" s="30" t="s">
        <v>40</v>
      </c>
      <c r="E57" s="19" t="s">
        <v>50</v>
      </c>
      <c r="F57" s="31">
        <v>805</v>
      </c>
      <c r="G57" s="31">
        <v>805</v>
      </c>
      <c r="H57" s="32">
        <v>45716</v>
      </c>
      <c r="I57" s="19" t="s">
        <v>132</v>
      </c>
      <c r="J57" s="19" t="s">
        <v>133</v>
      </c>
      <c r="K57" s="20" t="s">
        <v>134</v>
      </c>
      <c r="L57"/>
    </row>
    <row r="58" spans="1:12" ht="90" x14ac:dyDescent="0.25">
      <c r="A58">
        <v>55</v>
      </c>
      <c r="B58" s="19">
        <v>60</v>
      </c>
      <c r="C58" s="18" t="s">
        <v>288</v>
      </c>
      <c r="D58" s="30" t="s">
        <v>40</v>
      </c>
      <c r="E58" s="19" t="s">
        <v>289</v>
      </c>
      <c r="F58" s="31">
        <v>14475</v>
      </c>
      <c r="G58" s="31">
        <v>17514.75</v>
      </c>
      <c r="H58" s="32">
        <v>45719</v>
      </c>
      <c r="I58" s="19" t="s">
        <v>290</v>
      </c>
      <c r="J58" s="19" t="s">
        <v>291</v>
      </c>
      <c r="K58" s="20" t="s">
        <v>292</v>
      </c>
      <c r="L58"/>
    </row>
    <row r="59" spans="1:12" ht="60" x14ac:dyDescent="0.25">
      <c r="A59">
        <v>56</v>
      </c>
      <c r="B59" s="19">
        <v>61</v>
      </c>
      <c r="C59" s="18" t="s">
        <v>293</v>
      </c>
      <c r="D59" s="30" t="s">
        <v>40</v>
      </c>
      <c r="E59" s="19" t="s">
        <v>50</v>
      </c>
      <c r="F59" s="31">
        <v>725.04</v>
      </c>
      <c r="G59" s="31">
        <v>725.04</v>
      </c>
      <c r="H59" s="32">
        <v>45719</v>
      </c>
      <c r="I59" s="19" t="s">
        <v>60</v>
      </c>
      <c r="J59" s="19" t="s">
        <v>294</v>
      </c>
      <c r="K59" s="20" t="s">
        <v>295</v>
      </c>
      <c r="L59"/>
    </row>
    <row r="60" spans="1:12" ht="60" x14ac:dyDescent="0.25">
      <c r="A60">
        <v>57</v>
      </c>
      <c r="B60" s="19">
        <v>62</v>
      </c>
      <c r="C60" s="18" t="s">
        <v>293</v>
      </c>
      <c r="D60" s="30" t="s">
        <v>40</v>
      </c>
      <c r="E60" s="19" t="s">
        <v>50</v>
      </c>
      <c r="F60" s="31">
        <v>725.04</v>
      </c>
      <c r="G60" s="31">
        <v>725.04</v>
      </c>
      <c r="H60" s="32">
        <v>45719</v>
      </c>
      <c r="I60" s="19" t="s">
        <v>60</v>
      </c>
      <c r="J60" s="19" t="s">
        <v>296</v>
      </c>
      <c r="K60" s="20" t="s">
        <v>297</v>
      </c>
      <c r="L60"/>
    </row>
    <row r="61" spans="1:12" ht="30" x14ac:dyDescent="0.25">
      <c r="A61">
        <v>58</v>
      </c>
      <c r="B61" s="19">
        <v>63</v>
      </c>
      <c r="C61" s="18" t="s">
        <v>298</v>
      </c>
      <c r="D61" s="30" t="s">
        <v>40</v>
      </c>
      <c r="E61" s="19" t="s">
        <v>217</v>
      </c>
      <c r="F61" s="31">
        <v>2498.5</v>
      </c>
      <c r="G61" s="31">
        <v>3023.19</v>
      </c>
      <c r="H61" s="32">
        <v>45720</v>
      </c>
      <c r="I61" s="19" t="s">
        <v>299</v>
      </c>
      <c r="J61" s="19" t="s">
        <v>300</v>
      </c>
      <c r="K61" s="20" t="s">
        <v>301</v>
      </c>
      <c r="L61"/>
    </row>
    <row r="62" spans="1:12" ht="90" x14ac:dyDescent="0.25">
      <c r="A62">
        <v>59</v>
      </c>
      <c r="B62" s="19">
        <v>64</v>
      </c>
      <c r="C62" s="18" t="s">
        <v>302</v>
      </c>
      <c r="D62" s="30" t="s">
        <v>40</v>
      </c>
      <c r="E62" s="19" t="s">
        <v>303</v>
      </c>
      <c r="F62" s="31">
        <v>15000</v>
      </c>
      <c r="G62" s="31">
        <v>18150</v>
      </c>
      <c r="H62" s="32">
        <v>45720</v>
      </c>
      <c r="I62" s="19" t="s">
        <v>304</v>
      </c>
      <c r="J62" s="19" t="s">
        <v>305</v>
      </c>
      <c r="K62" s="20" t="s">
        <v>306</v>
      </c>
      <c r="L62"/>
    </row>
    <row r="63" spans="1:12" ht="30" x14ac:dyDescent="0.25">
      <c r="A63">
        <v>60</v>
      </c>
      <c r="B63" s="19">
        <v>65</v>
      </c>
      <c r="C63" s="18" t="s">
        <v>307</v>
      </c>
      <c r="D63" s="30" t="s">
        <v>40</v>
      </c>
      <c r="E63" s="19" t="s">
        <v>52</v>
      </c>
      <c r="F63" s="31">
        <v>273.55</v>
      </c>
      <c r="G63" s="31">
        <v>331</v>
      </c>
      <c r="H63" s="32">
        <v>45726</v>
      </c>
      <c r="I63" s="19" t="s">
        <v>155</v>
      </c>
      <c r="J63" s="19" t="s">
        <v>308</v>
      </c>
      <c r="K63" s="20" t="s">
        <v>309</v>
      </c>
      <c r="L63"/>
    </row>
    <row r="64" spans="1:12" ht="30" x14ac:dyDescent="0.25">
      <c r="A64">
        <v>61</v>
      </c>
      <c r="B64" s="19">
        <v>66</v>
      </c>
      <c r="C64" s="18" t="s">
        <v>310</v>
      </c>
      <c r="D64" s="30" t="s">
        <v>40</v>
      </c>
      <c r="E64" s="19" t="s">
        <v>52</v>
      </c>
      <c r="F64" s="31">
        <v>33.06</v>
      </c>
      <c r="G64" s="31">
        <v>40</v>
      </c>
      <c r="H64" s="32">
        <v>45726</v>
      </c>
      <c r="I64" s="19" t="s">
        <v>155</v>
      </c>
      <c r="J64" s="19" t="s">
        <v>311</v>
      </c>
      <c r="K64" s="20" t="s">
        <v>312</v>
      </c>
      <c r="L64"/>
    </row>
    <row r="65" spans="1:12" ht="30" x14ac:dyDescent="0.25">
      <c r="A65">
        <v>62</v>
      </c>
      <c r="B65" s="19">
        <v>67</v>
      </c>
      <c r="C65" s="18" t="s">
        <v>313</v>
      </c>
      <c r="D65" s="30" t="s">
        <v>40</v>
      </c>
      <c r="E65" s="19" t="s">
        <v>314</v>
      </c>
      <c r="F65" s="31">
        <v>115.7</v>
      </c>
      <c r="G65" s="31">
        <v>140</v>
      </c>
      <c r="H65" s="32">
        <v>45726</v>
      </c>
      <c r="I65" s="19" t="s">
        <v>155</v>
      </c>
      <c r="J65" s="19" t="s">
        <v>315</v>
      </c>
      <c r="K65" s="20" t="s">
        <v>316</v>
      </c>
      <c r="L65"/>
    </row>
    <row r="66" spans="1:12" ht="45" x14ac:dyDescent="0.25">
      <c r="A66">
        <v>63</v>
      </c>
      <c r="B66" s="19">
        <v>68</v>
      </c>
      <c r="C66" s="18" t="s">
        <v>317</v>
      </c>
      <c r="D66" s="30" t="s">
        <v>40</v>
      </c>
      <c r="E66" s="19" t="s">
        <v>43</v>
      </c>
      <c r="F66" s="31">
        <v>1382.6</v>
      </c>
      <c r="G66" s="31">
        <v>1451.73</v>
      </c>
      <c r="H66" s="32">
        <v>45733</v>
      </c>
      <c r="I66" s="19" t="s">
        <v>318</v>
      </c>
      <c r="J66" s="19" t="s">
        <v>319</v>
      </c>
      <c r="K66" s="20" t="s">
        <v>320</v>
      </c>
      <c r="L66"/>
    </row>
    <row r="67" spans="1:12" ht="60" x14ac:dyDescent="0.25">
      <c r="A67">
        <v>64</v>
      </c>
      <c r="B67" s="19">
        <v>69</v>
      </c>
      <c r="C67" s="18" t="s">
        <v>74</v>
      </c>
      <c r="D67" s="30" t="s">
        <v>40</v>
      </c>
      <c r="E67" s="19" t="s">
        <v>63</v>
      </c>
      <c r="F67" s="31">
        <v>28.47</v>
      </c>
      <c r="G67" s="31">
        <v>34.450000000000003</v>
      </c>
      <c r="H67" s="32">
        <v>45734</v>
      </c>
      <c r="I67" s="19" t="s">
        <v>115</v>
      </c>
      <c r="J67" s="19" t="s">
        <v>321</v>
      </c>
      <c r="K67" s="20" t="s">
        <v>322</v>
      </c>
      <c r="L67"/>
    </row>
    <row r="68" spans="1:12" ht="90" x14ac:dyDescent="0.25">
      <c r="A68">
        <v>65</v>
      </c>
      <c r="B68" s="19">
        <v>70</v>
      </c>
      <c r="C68" s="18" t="s">
        <v>323</v>
      </c>
      <c r="D68" s="30" t="s">
        <v>40</v>
      </c>
      <c r="E68" s="19" t="s">
        <v>43</v>
      </c>
      <c r="F68" s="31">
        <v>13220</v>
      </c>
      <c r="G68" s="31">
        <v>15996.2</v>
      </c>
      <c r="H68" s="32">
        <v>45734</v>
      </c>
      <c r="I68" s="19" t="s">
        <v>324</v>
      </c>
      <c r="J68" s="19" t="s">
        <v>325</v>
      </c>
      <c r="K68" s="20" t="s">
        <v>326</v>
      </c>
      <c r="L68"/>
    </row>
    <row r="69" spans="1:12" ht="60" x14ac:dyDescent="0.25">
      <c r="A69">
        <v>66</v>
      </c>
      <c r="B69" s="19">
        <v>71</v>
      </c>
      <c r="C69" s="18" t="s">
        <v>162</v>
      </c>
      <c r="D69" s="30" t="s">
        <v>40</v>
      </c>
      <c r="E69" s="19" t="s">
        <v>50</v>
      </c>
      <c r="F69" s="31">
        <v>2432</v>
      </c>
      <c r="G69" s="31">
        <v>2432</v>
      </c>
      <c r="H69" s="32">
        <v>45734</v>
      </c>
      <c r="I69" s="19" t="s">
        <v>327</v>
      </c>
      <c r="J69" s="19" t="s">
        <v>328</v>
      </c>
      <c r="K69" s="20" t="s">
        <v>329</v>
      </c>
      <c r="L69"/>
    </row>
    <row r="70" spans="1:12" ht="60" x14ac:dyDescent="0.25">
      <c r="A70">
        <v>67</v>
      </c>
      <c r="B70" s="19">
        <v>72</v>
      </c>
      <c r="C70" s="18" t="s">
        <v>162</v>
      </c>
      <c r="D70" s="30" t="s">
        <v>40</v>
      </c>
      <c r="E70" s="19" t="s">
        <v>50</v>
      </c>
      <c r="F70" s="31">
        <v>320</v>
      </c>
      <c r="G70" s="31">
        <v>320</v>
      </c>
      <c r="H70" s="32">
        <v>45737</v>
      </c>
      <c r="I70" s="19" t="s">
        <v>327</v>
      </c>
      <c r="J70" s="19" t="s">
        <v>330</v>
      </c>
      <c r="K70" s="20" t="s">
        <v>329</v>
      </c>
      <c r="L70"/>
    </row>
    <row r="71" spans="1:12" ht="45" x14ac:dyDescent="0.25">
      <c r="A71">
        <v>68</v>
      </c>
      <c r="B71" s="19">
        <v>73</v>
      </c>
      <c r="C71" s="18" t="s">
        <v>331</v>
      </c>
      <c r="D71" s="30" t="s">
        <v>40</v>
      </c>
      <c r="E71" s="19" t="s">
        <v>50</v>
      </c>
      <c r="F71" s="31">
        <v>480</v>
      </c>
      <c r="G71" s="31">
        <v>480</v>
      </c>
      <c r="H71" s="32">
        <v>45737</v>
      </c>
      <c r="I71" s="19" t="s">
        <v>132</v>
      </c>
      <c r="J71" s="19" t="s">
        <v>332</v>
      </c>
      <c r="K71" s="20" t="s">
        <v>333</v>
      </c>
      <c r="L71"/>
    </row>
    <row r="72" spans="1:12" ht="30" x14ac:dyDescent="0.25">
      <c r="A72">
        <v>69</v>
      </c>
      <c r="B72" s="19">
        <v>74</v>
      </c>
      <c r="C72" s="18" t="s">
        <v>334</v>
      </c>
      <c r="D72" s="30" t="s">
        <v>40</v>
      </c>
      <c r="E72" s="19" t="s">
        <v>47</v>
      </c>
      <c r="F72" s="31">
        <v>507</v>
      </c>
      <c r="G72" s="31">
        <v>613.47</v>
      </c>
      <c r="H72" s="32">
        <v>45737</v>
      </c>
      <c r="I72" s="19" t="s">
        <v>48</v>
      </c>
      <c r="J72" s="19" t="s">
        <v>335</v>
      </c>
      <c r="K72" s="20" t="s">
        <v>336</v>
      </c>
      <c r="L72"/>
    </row>
    <row r="73" spans="1:12" ht="45" x14ac:dyDescent="0.25">
      <c r="A73">
        <v>70</v>
      </c>
      <c r="B73" s="19">
        <v>75</v>
      </c>
      <c r="C73" s="18" t="s">
        <v>337</v>
      </c>
      <c r="D73" s="30" t="s">
        <v>40</v>
      </c>
      <c r="E73" s="19" t="s">
        <v>41</v>
      </c>
      <c r="F73" s="31">
        <v>1512</v>
      </c>
      <c r="G73" s="31">
        <v>1587.6</v>
      </c>
      <c r="H73" s="32">
        <v>45740</v>
      </c>
      <c r="I73" s="19" t="s">
        <v>338</v>
      </c>
      <c r="J73" s="19" t="s">
        <v>339</v>
      </c>
      <c r="K73" s="20" t="s">
        <v>340</v>
      </c>
      <c r="L73"/>
    </row>
    <row r="74" spans="1:12" ht="90" x14ac:dyDescent="0.25">
      <c r="A74">
        <v>71</v>
      </c>
      <c r="B74" s="19">
        <v>76</v>
      </c>
      <c r="C74" s="18" t="s">
        <v>341</v>
      </c>
      <c r="D74" s="30" t="s">
        <v>40</v>
      </c>
      <c r="E74" s="19" t="s">
        <v>342</v>
      </c>
      <c r="F74" s="31">
        <v>4958.68</v>
      </c>
      <c r="G74" s="31">
        <v>6000</v>
      </c>
      <c r="H74" s="32">
        <v>45740</v>
      </c>
      <c r="I74" s="19" t="s">
        <v>343</v>
      </c>
      <c r="J74" s="19" t="s">
        <v>344</v>
      </c>
      <c r="K74" s="20" t="s">
        <v>345</v>
      </c>
      <c r="L74"/>
    </row>
    <row r="75" spans="1:12" ht="45" x14ac:dyDescent="0.25">
      <c r="A75">
        <v>72</v>
      </c>
      <c r="B75" s="19">
        <v>77</v>
      </c>
      <c r="C75" s="18" t="s">
        <v>346</v>
      </c>
      <c r="D75" s="30" t="s">
        <v>40</v>
      </c>
      <c r="E75" s="19" t="s">
        <v>62</v>
      </c>
      <c r="F75" s="31">
        <v>65.48</v>
      </c>
      <c r="G75" s="31">
        <v>65.48</v>
      </c>
      <c r="H75" s="32">
        <v>45740</v>
      </c>
      <c r="I75" s="19" t="s">
        <v>76</v>
      </c>
      <c r="J75" s="19">
        <v>4447428</v>
      </c>
      <c r="K75" s="20" t="s">
        <v>347</v>
      </c>
      <c r="L75"/>
    </row>
    <row r="76" spans="1:12" ht="30" x14ac:dyDescent="0.25">
      <c r="A76">
        <v>73</v>
      </c>
      <c r="B76" s="19">
        <v>78</v>
      </c>
      <c r="C76" s="18" t="s">
        <v>348</v>
      </c>
      <c r="D76" s="30" t="s">
        <v>40</v>
      </c>
      <c r="E76" s="19" t="s">
        <v>62</v>
      </c>
      <c r="F76" s="31">
        <v>5</v>
      </c>
      <c r="G76" s="31">
        <v>5</v>
      </c>
      <c r="H76" s="32">
        <v>45740</v>
      </c>
      <c r="I76" s="19" t="s">
        <v>349</v>
      </c>
      <c r="J76" s="19" t="s">
        <v>350</v>
      </c>
      <c r="K76" s="20" t="s">
        <v>351</v>
      </c>
      <c r="L76"/>
    </row>
    <row r="77" spans="1:12" ht="45" x14ac:dyDescent="0.25">
      <c r="A77">
        <v>74</v>
      </c>
      <c r="B77" s="19">
        <v>79</v>
      </c>
      <c r="C77" s="18" t="s">
        <v>352</v>
      </c>
      <c r="D77" s="30" t="s">
        <v>40</v>
      </c>
      <c r="E77" s="19" t="s">
        <v>47</v>
      </c>
      <c r="F77" s="31">
        <v>820.66</v>
      </c>
      <c r="G77" s="31">
        <v>993</v>
      </c>
      <c r="H77" s="32">
        <v>45741</v>
      </c>
      <c r="I77" s="19" t="s">
        <v>48</v>
      </c>
      <c r="J77" s="19" t="s">
        <v>353</v>
      </c>
      <c r="K77" s="20" t="s">
        <v>354</v>
      </c>
      <c r="L77"/>
    </row>
    <row r="78" spans="1:12" ht="45" x14ac:dyDescent="0.25">
      <c r="A78">
        <v>75</v>
      </c>
      <c r="B78" s="19">
        <v>80</v>
      </c>
      <c r="C78" s="18" t="s">
        <v>355</v>
      </c>
      <c r="D78" s="30" t="s">
        <v>40</v>
      </c>
      <c r="E78" s="19" t="s">
        <v>47</v>
      </c>
      <c r="F78" s="31">
        <v>624.46</v>
      </c>
      <c r="G78" s="31">
        <v>755.6</v>
      </c>
      <c r="H78" s="32">
        <v>45741</v>
      </c>
      <c r="I78" s="19" t="s">
        <v>48</v>
      </c>
      <c r="J78" s="19" t="s">
        <v>356</v>
      </c>
      <c r="K78" s="20" t="s">
        <v>357</v>
      </c>
      <c r="L78"/>
    </row>
    <row r="79" spans="1:12" ht="45" x14ac:dyDescent="0.25">
      <c r="A79">
        <v>76</v>
      </c>
      <c r="B79" s="19">
        <v>81</v>
      </c>
      <c r="C79" s="18" t="s">
        <v>358</v>
      </c>
      <c r="D79" s="30" t="s">
        <v>40</v>
      </c>
      <c r="E79" s="19" t="s">
        <v>47</v>
      </c>
      <c r="F79" s="31">
        <v>63.5</v>
      </c>
      <c r="G79" s="31">
        <v>76.84</v>
      </c>
      <c r="H79" s="32">
        <v>45741</v>
      </c>
      <c r="I79" s="19" t="s">
        <v>48</v>
      </c>
      <c r="J79" s="19" t="s">
        <v>359</v>
      </c>
      <c r="K79" s="20" t="s">
        <v>360</v>
      </c>
      <c r="L79"/>
    </row>
    <row r="80" spans="1:12" ht="90" x14ac:dyDescent="0.25">
      <c r="A80">
        <v>77</v>
      </c>
      <c r="B80" s="19">
        <v>84</v>
      </c>
      <c r="C80" s="18" t="s">
        <v>370</v>
      </c>
      <c r="D80" s="30" t="s">
        <v>40</v>
      </c>
      <c r="E80" s="19" t="s">
        <v>371</v>
      </c>
      <c r="F80" s="31">
        <v>13500</v>
      </c>
      <c r="G80" s="31">
        <v>15012</v>
      </c>
      <c r="H80" s="32">
        <v>45743</v>
      </c>
      <c r="I80" s="19" t="s">
        <v>372</v>
      </c>
      <c r="J80" s="19" t="s">
        <v>373</v>
      </c>
      <c r="K80" s="20" t="s">
        <v>374</v>
      </c>
      <c r="L80"/>
    </row>
    <row r="81" spans="1:12" ht="45" x14ac:dyDescent="0.25">
      <c r="A81">
        <v>78</v>
      </c>
      <c r="B81" s="19">
        <v>85</v>
      </c>
      <c r="C81" s="18" t="s">
        <v>375</v>
      </c>
      <c r="D81" s="30" t="s">
        <v>40</v>
      </c>
      <c r="E81" s="19" t="s">
        <v>50</v>
      </c>
      <c r="F81" s="31">
        <v>99</v>
      </c>
      <c r="G81" s="31">
        <v>99</v>
      </c>
      <c r="H81" s="32">
        <v>45743</v>
      </c>
      <c r="I81" s="19" t="s">
        <v>376</v>
      </c>
      <c r="J81" s="19" t="s">
        <v>377</v>
      </c>
      <c r="K81" s="20" t="s">
        <v>378</v>
      </c>
      <c r="L81"/>
    </row>
    <row r="82" spans="1:12" ht="45" x14ac:dyDescent="0.25">
      <c r="A82">
        <v>79</v>
      </c>
      <c r="B82" s="19">
        <v>86</v>
      </c>
      <c r="C82" s="18" t="s">
        <v>379</v>
      </c>
      <c r="D82" s="30" t="s">
        <v>40</v>
      </c>
      <c r="E82" s="19" t="s">
        <v>69</v>
      </c>
      <c r="F82" s="31">
        <v>660.17</v>
      </c>
      <c r="G82" s="31">
        <v>798.81</v>
      </c>
      <c r="H82" s="32">
        <v>45744</v>
      </c>
      <c r="I82" s="19" t="s">
        <v>380</v>
      </c>
      <c r="J82" s="19" t="s">
        <v>381</v>
      </c>
      <c r="K82" s="20" t="s">
        <v>382</v>
      </c>
      <c r="L82"/>
    </row>
    <row r="83" spans="1:12" ht="60" x14ac:dyDescent="0.25">
      <c r="A83">
        <v>80</v>
      </c>
      <c r="B83" s="19">
        <v>89</v>
      </c>
      <c r="C83" s="18" t="s">
        <v>398</v>
      </c>
      <c r="D83" s="30" t="s">
        <v>40</v>
      </c>
      <c r="E83" s="19" t="s">
        <v>399</v>
      </c>
      <c r="F83" s="31">
        <v>5961.84</v>
      </c>
      <c r="G83" s="31">
        <v>5961.84</v>
      </c>
      <c r="H83" s="32">
        <v>45743</v>
      </c>
      <c r="I83" s="19" t="s">
        <v>400</v>
      </c>
      <c r="J83" s="19" t="s">
        <v>401</v>
      </c>
      <c r="K83" s="20" t="s">
        <v>403</v>
      </c>
      <c r="L83"/>
    </row>
    <row r="84" spans="1:12" ht="90" x14ac:dyDescent="0.25">
      <c r="A84">
        <v>81</v>
      </c>
      <c r="B84" s="19">
        <v>90</v>
      </c>
      <c r="C84" s="18" t="s">
        <v>404</v>
      </c>
      <c r="D84" s="30" t="s">
        <v>40</v>
      </c>
      <c r="E84" s="19" t="s">
        <v>405</v>
      </c>
      <c r="F84" s="31">
        <v>6780</v>
      </c>
      <c r="G84" s="31">
        <v>7119</v>
      </c>
      <c r="H84" s="32">
        <v>45744</v>
      </c>
      <c r="I84" s="19" t="s">
        <v>406</v>
      </c>
      <c r="J84" s="19" t="s">
        <v>407</v>
      </c>
      <c r="K84" s="20" t="s">
        <v>408</v>
      </c>
      <c r="L84"/>
    </row>
    <row r="85" spans="1:12" x14ac:dyDescent="0.25">
      <c r="B85" s="19"/>
      <c r="C85" s="18"/>
      <c r="D85" s="30"/>
      <c r="E85" s="22" t="s">
        <v>45</v>
      </c>
      <c r="F85" s="23">
        <f>SUM(F3:F84)</f>
        <v>132889.77000000002</v>
      </c>
      <c r="G85" s="23">
        <f>SUM(G3:G84)</f>
        <v>149473.94999999998</v>
      </c>
      <c r="H85" s="32"/>
      <c r="I85" s="19"/>
      <c r="J85" s="19"/>
      <c r="K85" s="20"/>
      <c r="L85">
        <v>132889.76999999999</v>
      </c>
    </row>
    <row r="86" spans="1:12" x14ac:dyDescent="0.25">
      <c r="B86" s="19"/>
      <c r="C86" s="18"/>
      <c r="D86" s="30"/>
      <c r="E86" s="19"/>
      <c r="F86" s="31"/>
      <c r="G86" s="31"/>
      <c r="H86" s="32"/>
      <c r="I86" s="19"/>
      <c r="J86" s="19"/>
      <c r="K86" s="20"/>
      <c r="L86"/>
    </row>
    <row r="87" spans="1:12" ht="60" x14ac:dyDescent="0.25">
      <c r="A87">
        <v>1</v>
      </c>
      <c r="B87" s="19">
        <v>32</v>
      </c>
      <c r="C87" s="18" t="s">
        <v>196</v>
      </c>
      <c r="D87" s="29" t="s">
        <v>197</v>
      </c>
      <c r="E87" s="19" t="s">
        <v>58</v>
      </c>
      <c r="F87" s="31">
        <v>1713.6</v>
      </c>
      <c r="G87" s="31">
        <v>1799.28</v>
      </c>
      <c r="H87" s="32">
        <v>45693</v>
      </c>
      <c r="I87" s="19" t="s">
        <v>77</v>
      </c>
      <c r="J87" s="19" t="s">
        <v>198</v>
      </c>
      <c r="K87" s="20" t="s">
        <v>199</v>
      </c>
      <c r="L87"/>
    </row>
    <row r="88" spans="1:12" ht="60" x14ac:dyDescent="0.25">
      <c r="A88">
        <v>2</v>
      </c>
      <c r="B88" s="19">
        <v>20</v>
      </c>
      <c r="C88" s="18" t="s">
        <v>158</v>
      </c>
      <c r="D88" s="29" t="s">
        <v>159</v>
      </c>
      <c r="E88" s="19" t="s">
        <v>41</v>
      </c>
      <c r="F88" s="34">
        <v>435.2</v>
      </c>
      <c r="G88" s="34">
        <v>456.96</v>
      </c>
      <c r="H88" s="24">
        <v>45684</v>
      </c>
      <c r="I88" s="20" t="s">
        <v>44</v>
      </c>
      <c r="J88" s="21" t="s">
        <v>160</v>
      </c>
      <c r="K88" s="20" t="s">
        <v>161</v>
      </c>
      <c r="L88"/>
    </row>
    <row r="89" spans="1:12" ht="60" x14ac:dyDescent="0.25">
      <c r="A89">
        <v>3</v>
      </c>
      <c r="B89" s="19">
        <v>33</v>
      </c>
      <c r="C89" s="35" t="s">
        <v>200</v>
      </c>
      <c r="D89" s="36" t="s">
        <v>201</v>
      </c>
      <c r="E89" s="37" t="s">
        <v>41</v>
      </c>
      <c r="F89" s="38" t="s">
        <v>46</v>
      </c>
      <c r="G89" s="38" t="s">
        <v>46</v>
      </c>
      <c r="H89" s="39" t="s">
        <v>46</v>
      </c>
      <c r="I89" s="37" t="s">
        <v>46</v>
      </c>
      <c r="J89" s="37" t="s">
        <v>46</v>
      </c>
      <c r="K89" s="37" t="s">
        <v>202</v>
      </c>
      <c r="L89"/>
    </row>
    <row r="90" spans="1:12" ht="60" x14ac:dyDescent="0.25">
      <c r="A90">
        <v>4</v>
      </c>
      <c r="B90" s="19">
        <v>47</v>
      </c>
      <c r="C90" s="18" t="s">
        <v>251</v>
      </c>
      <c r="D90" s="29" t="s">
        <v>252</v>
      </c>
      <c r="E90" s="19" t="s">
        <v>41</v>
      </c>
      <c r="F90" s="31">
        <v>1728</v>
      </c>
      <c r="G90" s="31">
        <v>1814.4</v>
      </c>
      <c r="H90" s="32">
        <v>45706</v>
      </c>
      <c r="I90" s="19" t="s">
        <v>72</v>
      </c>
      <c r="J90" s="19" t="s">
        <v>253</v>
      </c>
      <c r="K90" s="20" t="s">
        <v>254</v>
      </c>
      <c r="L90"/>
    </row>
    <row r="91" spans="1:12" ht="60" x14ac:dyDescent="0.25">
      <c r="A91">
        <v>5</v>
      </c>
      <c r="B91" s="19">
        <v>59</v>
      </c>
      <c r="C91" s="18" t="s">
        <v>284</v>
      </c>
      <c r="D91" s="29" t="s">
        <v>285</v>
      </c>
      <c r="E91" s="19" t="s">
        <v>41</v>
      </c>
      <c r="F91" s="31">
        <v>720</v>
      </c>
      <c r="G91" s="31">
        <v>756</v>
      </c>
      <c r="H91" s="32">
        <v>45716</v>
      </c>
      <c r="I91" s="19" t="s">
        <v>42</v>
      </c>
      <c r="J91" s="19" t="s">
        <v>286</v>
      </c>
      <c r="K91" s="20" t="s">
        <v>287</v>
      </c>
      <c r="L91"/>
    </row>
    <row r="92" spans="1:12" ht="60" x14ac:dyDescent="0.25">
      <c r="A92">
        <v>6</v>
      </c>
      <c r="B92" s="19">
        <v>83</v>
      </c>
      <c r="C92" s="18" t="s">
        <v>366</v>
      </c>
      <c r="D92" s="29" t="s">
        <v>367</v>
      </c>
      <c r="E92" s="19" t="s">
        <v>58</v>
      </c>
      <c r="F92" s="31">
        <v>936</v>
      </c>
      <c r="G92" s="31">
        <v>982.8</v>
      </c>
      <c r="H92" s="32">
        <v>45741</v>
      </c>
      <c r="I92" s="19" t="s">
        <v>77</v>
      </c>
      <c r="J92" s="19" t="s">
        <v>368</v>
      </c>
      <c r="K92" s="20" t="s">
        <v>369</v>
      </c>
      <c r="L92"/>
    </row>
    <row r="93" spans="1:12" ht="105" x14ac:dyDescent="0.25">
      <c r="A93">
        <v>7</v>
      </c>
      <c r="B93" s="19">
        <v>91</v>
      </c>
      <c r="C93" s="18" t="s">
        <v>391</v>
      </c>
      <c r="D93" s="29" t="s">
        <v>392</v>
      </c>
      <c r="E93" s="19" t="s">
        <v>393</v>
      </c>
      <c r="F93" s="31">
        <v>578512.4</v>
      </c>
      <c r="G93" s="31">
        <v>700000</v>
      </c>
      <c r="H93" s="32">
        <v>45744</v>
      </c>
      <c r="I93" s="19" t="s">
        <v>394</v>
      </c>
      <c r="J93" s="19" t="s">
        <v>395</v>
      </c>
      <c r="K93" s="20" t="s">
        <v>396</v>
      </c>
      <c r="L93"/>
    </row>
    <row r="94" spans="1:12" ht="60" x14ac:dyDescent="0.25">
      <c r="A94">
        <v>8</v>
      </c>
      <c r="B94" s="19">
        <v>87</v>
      </c>
      <c r="C94" s="18" t="s">
        <v>383</v>
      </c>
      <c r="D94" s="29" t="s">
        <v>384</v>
      </c>
      <c r="E94" s="19" t="s">
        <v>43</v>
      </c>
      <c r="F94" s="31">
        <v>377.76</v>
      </c>
      <c r="G94" s="31">
        <v>457.09</v>
      </c>
      <c r="H94" s="32">
        <v>45743</v>
      </c>
      <c r="I94" s="19" t="s">
        <v>385</v>
      </c>
      <c r="J94" s="19" t="s">
        <v>386</v>
      </c>
      <c r="K94" s="20" t="s">
        <v>387</v>
      </c>
      <c r="L94"/>
    </row>
    <row r="95" spans="1:12" ht="60" x14ac:dyDescent="0.25">
      <c r="A95">
        <v>9</v>
      </c>
      <c r="B95" s="19">
        <v>88</v>
      </c>
      <c r="C95" s="18" t="s">
        <v>388</v>
      </c>
      <c r="D95" s="29" t="s">
        <v>389</v>
      </c>
      <c r="E95" s="19" t="s">
        <v>43</v>
      </c>
      <c r="F95" s="31">
        <v>372</v>
      </c>
      <c r="G95" s="31">
        <v>450.12</v>
      </c>
      <c r="H95" s="32">
        <v>45743</v>
      </c>
      <c r="I95" s="19" t="s">
        <v>385</v>
      </c>
      <c r="J95" s="19" t="s">
        <v>390</v>
      </c>
      <c r="K95" s="20" t="s">
        <v>387</v>
      </c>
      <c r="L95"/>
    </row>
    <row r="96" spans="1:12" ht="60" x14ac:dyDescent="0.25">
      <c r="A96">
        <v>10</v>
      </c>
      <c r="B96" s="19">
        <v>82</v>
      </c>
      <c r="C96" s="18" t="s">
        <v>361</v>
      </c>
      <c r="D96" s="29" t="s">
        <v>362</v>
      </c>
      <c r="E96" s="19" t="s">
        <v>41</v>
      </c>
      <c r="F96" s="31">
        <v>298.08</v>
      </c>
      <c r="G96" s="31">
        <v>312.98</v>
      </c>
      <c r="H96" s="32">
        <v>45741</v>
      </c>
      <c r="I96" s="19" t="s">
        <v>71</v>
      </c>
      <c r="J96" s="19" t="s">
        <v>363</v>
      </c>
      <c r="K96" s="20" t="s">
        <v>364</v>
      </c>
      <c r="L96"/>
    </row>
    <row r="97" spans="2:12" ht="60" x14ac:dyDescent="0.25">
      <c r="B97" s="19"/>
      <c r="C97" s="18"/>
      <c r="D97" s="29" t="s">
        <v>362</v>
      </c>
      <c r="E97" s="19" t="s">
        <v>41</v>
      </c>
      <c r="F97" s="31">
        <v>5440</v>
      </c>
      <c r="G97" s="31">
        <v>5712</v>
      </c>
      <c r="H97" s="32">
        <v>45741</v>
      </c>
      <c r="I97" s="19" t="s">
        <v>42</v>
      </c>
      <c r="J97" s="19" t="s">
        <v>365</v>
      </c>
      <c r="K97" s="20" t="s">
        <v>364</v>
      </c>
      <c r="L97" s="26" t="s">
        <v>397</v>
      </c>
    </row>
    <row r="98" spans="2:12" x14ac:dyDescent="0.25">
      <c r="E98" s="22" t="s">
        <v>45</v>
      </c>
      <c r="F98" s="23">
        <f>SUM(F87:F97)</f>
        <v>590533.04</v>
      </c>
      <c r="G98" s="23">
        <f>SUM(G87:G97)</f>
        <v>712741.62999999989</v>
      </c>
      <c r="L98" s="25">
        <v>590533.04</v>
      </c>
    </row>
  </sheetData>
  <autoFilter ref="B1:K105" xr:uid="{B3BDE3AA-27EA-4BFF-ABF8-913ACEFBDB38}">
    <sortState xmlns:xlrd2="http://schemas.microsoft.com/office/spreadsheetml/2017/richdata2" ref="B2:K99">
      <sortCondition ref="D1:D105"/>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C3F41F-634D-43C6-93CB-6D3BBFC050D8}">
  <dimension ref="A1:L112"/>
  <sheetViews>
    <sheetView topLeftCell="A82" workbookViewId="0">
      <selection activeCell="N15" sqref="N15"/>
    </sheetView>
  </sheetViews>
  <sheetFormatPr defaultRowHeight="15" x14ac:dyDescent="0.25"/>
  <cols>
    <col min="2" max="2" width="5.42578125" customWidth="1"/>
    <col min="3" max="3" width="29.28515625" customWidth="1"/>
    <col min="4" max="4" width="13.85546875" customWidth="1"/>
    <col min="5" max="5" width="11.85546875" customWidth="1"/>
    <col min="6" max="6" width="12" style="13" customWidth="1"/>
    <col min="7" max="7" width="13.140625" style="14" customWidth="1"/>
    <col min="8" max="8" width="11" bestFit="1" customWidth="1"/>
    <col min="9" max="9" width="27" customWidth="1"/>
    <col min="10" max="10" width="10.5703125" customWidth="1"/>
    <col min="11" max="11" width="14" customWidth="1"/>
    <col min="12" max="12" width="25.28515625" style="25" customWidth="1"/>
    <col min="13" max="13" width="8.7109375" customWidth="1"/>
    <col min="258" max="258" width="5.42578125" customWidth="1"/>
    <col min="259" max="259" width="29.28515625" customWidth="1"/>
    <col min="260" max="260" width="13.85546875" customWidth="1"/>
    <col min="261" max="261" width="11.85546875" customWidth="1"/>
    <col min="262" max="262" width="12" customWidth="1"/>
    <col min="263" max="263" width="13.140625" customWidth="1"/>
    <col min="264" max="264" width="11" bestFit="1" customWidth="1"/>
    <col min="265" max="265" width="27" customWidth="1"/>
    <col min="266" max="266" width="10.5703125" customWidth="1"/>
    <col min="267" max="267" width="14" customWidth="1"/>
    <col min="268" max="268" width="25.28515625" customWidth="1"/>
    <col min="269" max="269" width="8.7109375" customWidth="1"/>
    <col min="514" max="514" width="5.42578125" customWidth="1"/>
    <col min="515" max="515" width="29.28515625" customWidth="1"/>
    <col min="516" max="516" width="13.85546875" customWidth="1"/>
    <col min="517" max="517" width="11.85546875" customWidth="1"/>
    <col min="518" max="518" width="12" customWidth="1"/>
    <col min="519" max="519" width="13.140625" customWidth="1"/>
    <col min="520" max="520" width="11" bestFit="1" customWidth="1"/>
    <col min="521" max="521" width="27" customWidth="1"/>
    <col min="522" max="522" width="10.5703125" customWidth="1"/>
    <col min="523" max="523" width="14" customWidth="1"/>
    <col min="524" max="524" width="25.28515625" customWidth="1"/>
    <col min="525" max="525" width="8.7109375" customWidth="1"/>
    <col min="770" max="770" width="5.42578125" customWidth="1"/>
    <col min="771" max="771" width="29.28515625" customWidth="1"/>
    <col min="772" max="772" width="13.85546875" customWidth="1"/>
    <col min="773" max="773" width="11.85546875" customWidth="1"/>
    <col min="774" max="774" width="12" customWidth="1"/>
    <col min="775" max="775" width="13.140625" customWidth="1"/>
    <col min="776" max="776" width="11" bestFit="1" customWidth="1"/>
    <col min="777" max="777" width="27" customWidth="1"/>
    <col min="778" max="778" width="10.5703125" customWidth="1"/>
    <col min="779" max="779" width="14" customWidth="1"/>
    <col min="780" max="780" width="25.28515625" customWidth="1"/>
    <col min="781" max="781" width="8.7109375" customWidth="1"/>
    <col min="1026" max="1026" width="5.42578125" customWidth="1"/>
    <col min="1027" max="1027" width="29.28515625" customWidth="1"/>
    <col min="1028" max="1028" width="13.85546875" customWidth="1"/>
    <col min="1029" max="1029" width="11.85546875" customWidth="1"/>
    <col min="1030" max="1030" width="12" customWidth="1"/>
    <col min="1031" max="1031" width="13.140625" customWidth="1"/>
    <col min="1032" max="1032" width="11" bestFit="1" customWidth="1"/>
    <col min="1033" max="1033" width="27" customWidth="1"/>
    <col min="1034" max="1034" width="10.5703125" customWidth="1"/>
    <col min="1035" max="1035" width="14" customWidth="1"/>
    <col min="1036" max="1036" width="25.28515625" customWidth="1"/>
    <col min="1037" max="1037" width="8.7109375" customWidth="1"/>
    <col min="1282" max="1282" width="5.42578125" customWidth="1"/>
    <col min="1283" max="1283" width="29.28515625" customWidth="1"/>
    <col min="1284" max="1284" width="13.85546875" customWidth="1"/>
    <col min="1285" max="1285" width="11.85546875" customWidth="1"/>
    <col min="1286" max="1286" width="12" customWidth="1"/>
    <col min="1287" max="1287" width="13.140625" customWidth="1"/>
    <col min="1288" max="1288" width="11" bestFit="1" customWidth="1"/>
    <col min="1289" max="1289" width="27" customWidth="1"/>
    <col min="1290" max="1290" width="10.5703125" customWidth="1"/>
    <col min="1291" max="1291" width="14" customWidth="1"/>
    <col min="1292" max="1292" width="25.28515625" customWidth="1"/>
    <col min="1293" max="1293" width="8.7109375" customWidth="1"/>
    <col min="1538" max="1538" width="5.42578125" customWidth="1"/>
    <col min="1539" max="1539" width="29.28515625" customWidth="1"/>
    <col min="1540" max="1540" width="13.85546875" customWidth="1"/>
    <col min="1541" max="1541" width="11.85546875" customWidth="1"/>
    <col min="1542" max="1542" width="12" customWidth="1"/>
    <col min="1543" max="1543" width="13.140625" customWidth="1"/>
    <col min="1544" max="1544" width="11" bestFit="1" customWidth="1"/>
    <col min="1545" max="1545" width="27" customWidth="1"/>
    <col min="1546" max="1546" width="10.5703125" customWidth="1"/>
    <col min="1547" max="1547" width="14" customWidth="1"/>
    <col min="1548" max="1548" width="25.28515625" customWidth="1"/>
    <col min="1549" max="1549" width="8.7109375" customWidth="1"/>
    <col min="1794" max="1794" width="5.42578125" customWidth="1"/>
    <col min="1795" max="1795" width="29.28515625" customWidth="1"/>
    <col min="1796" max="1796" width="13.85546875" customWidth="1"/>
    <col min="1797" max="1797" width="11.85546875" customWidth="1"/>
    <col min="1798" max="1798" width="12" customWidth="1"/>
    <col min="1799" max="1799" width="13.140625" customWidth="1"/>
    <col min="1800" max="1800" width="11" bestFit="1" customWidth="1"/>
    <col min="1801" max="1801" width="27" customWidth="1"/>
    <col min="1802" max="1802" width="10.5703125" customWidth="1"/>
    <col min="1803" max="1803" width="14" customWidth="1"/>
    <col min="1804" max="1804" width="25.28515625" customWidth="1"/>
    <col min="1805" max="1805" width="8.7109375" customWidth="1"/>
    <col min="2050" max="2050" width="5.42578125" customWidth="1"/>
    <col min="2051" max="2051" width="29.28515625" customWidth="1"/>
    <col min="2052" max="2052" width="13.85546875" customWidth="1"/>
    <col min="2053" max="2053" width="11.85546875" customWidth="1"/>
    <col min="2054" max="2054" width="12" customWidth="1"/>
    <col min="2055" max="2055" width="13.140625" customWidth="1"/>
    <col min="2056" max="2056" width="11" bestFit="1" customWidth="1"/>
    <col min="2057" max="2057" width="27" customWidth="1"/>
    <col min="2058" max="2058" width="10.5703125" customWidth="1"/>
    <col min="2059" max="2059" width="14" customWidth="1"/>
    <col min="2060" max="2060" width="25.28515625" customWidth="1"/>
    <col min="2061" max="2061" width="8.7109375" customWidth="1"/>
    <col min="2306" max="2306" width="5.42578125" customWidth="1"/>
    <col min="2307" max="2307" width="29.28515625" customWidth="1"/>
    <col min="2308" max="2308" width="13.85546875" customWidth="1"/>
    <col min="2309" max="2309" width="11.85546875" customWidth="1"/>
    <col min="2310" max="2310" width="12" customWidth="1"/>
    <col min="2311" max="2311" width="13.140625" customWidth="1"/>
    <col min="2312" max="2312" width="11" bestFit="1" customWidth="1"/>
    <col min="2313" max="2313" width="27" customWidth="1"/>
    <col min="2314" max="2314" width="10.5703125" customWidth="1"/>
    <col min="2315" max="2315" width="14" customWidth="1"/>
    <col min="2316" max="2316" width="25.28515625" customWidth="1"/>
    <col min="2317" max="2317" width="8.7109375" customWidth="1"/>
    <col min="2562" max="2562" width="5.42578125" customWidth="1"/>
    <col min="2563" max="2563" width="29.28515625" customWidth="1"/>
    <col min="2564" max="2564" width="13.85546875" customWidth="1"/>
    <col min="2565" max="2565" width="11.85546875" customWidth="1"/>
    <col min="2566" max="2566" width="12" customWidth="1"/>
    <col min="2567" max="2567" width="13.140625" customWidth="1"/>
    <col min="2568" max="2568" width="11" bestFit="1" customWidth="1"/>
    <col min="2569" max="2569" width="27" customWidth="1"/>
    <col min="2570" max="2570" width="10.5703125" customWidth="1"/>
    <col min="2571" max="2571" width="14" customWidth="1"/>
    <col min="2572" max="2572" width="25.28515625" customWidth="1"/>
    <col min="2573" max="2573" width="8.7109375" customWidth="1"/>
    <col min="2818" max="2818" width="5.42578125" customWidth="1"/>
    <col min="2819" max="2819" width="29.28515625" customWidth="1"/>
    <col min="2820" max="2820" width="13.85546875" customWidth="1"/>
    <col min="2821" max="2821" width="11.85546875" customWidth="1"/>
    <col min="2822" max="2822" width="12" customWidth="1"/>
    <col min="2823" max="2823" width="13.140625" customWidth="1"/>
    <col min="2824" max="2824" width="11" bestFit="1" customWidth="1"/>
    <col min="2825" max="2825" width="27" customWidth="1"/>
    <col min="2826" max="2826" width="10.5703125" customWidth="1"/>
    <col min="2827" max="2827" width="14" customWidth="1"/>
    <col min="2828" max="2828" width="25.28515625" customWidth="1"/>
    <col min="2829" max="2829" width="8.7109375" customWidth="1"/>
    <col min="3074" max="3074" width="5.42578125" customWidth="1"/>
    <col min="3075" max="3075" width="29.28515625" customWidth="1"/>
    <col min="3076" max="3076" width="13.85546875" customWidth="1"/>
    <col min="3077" max="3077" width="11.85546875" customWidth="1"/>
    <col min="3078" max="3078" width="12" customWidth="1"/>
    <col min="3079" max="3079" width="13.140625" customWidth="1"/>
    <col min="3080" max="3080" width="11" bestFit="1" customWidth="1"/>
    <col min="3081" max="3081" width="27" customWidth="1"/>
    <col min="3082" max="3082" width="10.5703125" customWidth="1"/>
    <col min="3083" max="3083" width="14" customWidth="1"/>
    <col min="3084" max="3084" width="25.28515625" customWidth="1"/>
    <col min="3085" max="3085" width="8.7109375" customWidth="1"/>
    <col min="3330" max="3330" width="5.42578125" customWidth="1"/>
    <col min="3331" max="3331" width="29.28515625" customWidth="1"/>
    <col min="3332" max="3332" width="13.85546875" customWidth="1"/>
    <col min="3333" max="3333" width="11.85546875" customWidth="1"/>
    <col min="3334" max="3334" width="12" customWidth="1"/>
    <col min="3335" max="3335" width="13.140625" customWidth="1"/>
    <col min="3336" max="3336" width="11" bestFit="1" customWidth="1"/>
    <col min="3337" max="3337" width="27" customWidth="1"/>
    <col min="3338" max="3338" width="10.5703125" customWidth="1"/>
    <col min="3339" max="3339" width="14" customWidth="1"/>
    <col min="3340" max="3340" width="25.28515625" customWidth="1"/>
    <col min="3341" max="3341" width="8.7109375" customWidth="1"/>
    <col min="3586" max="3586" width="5.42578125" customWidth="1"/>
    <col min="3587" max="3587" width="29.28515625" customWidth="1"/>
    <col min="3588" max="3588" width="13.85546875" customWidth="1"/>
    <col min="3589" max="3589" width="11.85546875" customWidth="1"/>
    <col min="3590" max="3590" width="12" customWidth="1"/>
    <col min="3591" max="3591" width="13.140625" customWidth="1"/>
    <col min="3592" max="3592" width="11" bestFit="1" customWidth="1"/>
    <col min="3593" max="3593" width="27" customWidth="1"/>
    <col min="3594" max="3594" width="10.5703125" customWidth="1"/>
    <col min="3595" max="3595" width="14" customWidth="1"/>
    <col min="3596" max="3596" width="25.28515625" customWidth="1"/>
    <col min="3597" max="3597" width="8.7109375" customWidth="1"/>
    <col min="3842" max="3842" width="5.42578125" customWidth="1"/>
    <col min="3843" max="3843" width="29.28515625" customWidth="1"/>
    <col min="3844" max="3844" width="13.85546875" customWidth="1"/>
    <col min="3845" max="3845" width="11.85546875" customWidth="1"/>
    <col min="3846" max="3846" width="12" customWidth="1"/>
    <col min="3847" max="3847" width="13.140625" customWidth="1"/>
    <col min="3848" max="3848" width="11" bestFit="1" customWidth="1"/>
    <col min="3849" max="3849" width="27" customWidth="1"/>
    <col min="3850" max="3850" width="10.5703125" customWidth="1"/>
    <col min="3851" max="3851" width="14" customWidth="1"/>
    <col min="3852" max="3852" width="25.28515625" customWidth="1"/>
    <col min="3853" max="3853" width="8.7109375" customWidth="1"/>
    <col min="4098" max="4098" width="5.42578125" customWidth="1"/>
    <col min="4099" max="4099" width="29.28515625" customWidth="1"/>
    <col min="4100" max="4100" width="13.85546875" customWidth="1"/>
    <col min="4101" max="4101" width="11.85546875" customWidth="1"/>
    <col min="4102" max="4102" width="12" customWidth="1"/>
    <col min="4103" max="4103" width="13.140625" customWidth="1"/>
    <col min="4104" max="4104" width="11" bestFit="1" customWidth="1"/>
    <col min="4105" max="4105" width="27" customWidth="1"/>
    <col min="4106" max="4106" width="10.5703125" customWidth="1"/>
    <col min="4107" max="4107" width="14" customWidth="1"/>
    <col min="4108" max="4108" width="25.28515625" customWidth="1"/>
    <col min="4109" max="4109" width="8.7109375" customWidth="1"/>
    <col min="4354" max="4354" width="5.42578125" customWidth="1"/>
    <col min="4355" max="4355" width="29.28515625" customWidth="1"/>
    <col min="4356" max="4356" width="13.85546875" customWidth="1"/>
    <col min="4357" max="4357" width="11.85546875" customWidth="1"/>
    <col min="4358" max="4358" width="12" customWidth="1"/>
    <col min="4359" max="4359" width="13.140625" customWidth="1"/>
    <col min="4360" max="4360" width="11" bestFit="1" customWidth="1"/>
    <col min="4361" max="4361" width="27" customWidth="1"/>
    <col min="4362" max="4362" width="10.5703125" customWidth="1"/>
    <col min="4363" max="4363" width="14" customWidth="1"/>
    <col min="4364" max="4364" width="25.28515625" customWidth="1"/>
    <col min="4365" max="4365" width="8.7109375" customWidth="1"/>
    <col min="4610" max="4610" width="5.42578125" customWidth="1"/>
    <col min="4611" max="4611" width="29.28515625" customWidth="1"/>
    <col min="4612" max="4612" width="13.85546875" customWidth="1"/>
    <col min="4613" max="4613" width="11.85546875" customWidth="1"/>
    <col min="4614" max="4614" width="12" customWidth="1"/>
    <col min="4615" max="4615" width="13.140625" customWidth="1"/>
    <col min="4616" max="4616" width="11" bestFit="1" customWidth="1"/>
    <col min="4617" max="4617" width="27" customWidth="1"/>
    <col min="4618" max="4618" width="10.5703125" customWidth="1"/>
    <col min="4619" max="4619" width="14" customWidth="1"/>
    <col min="4620" max="4620" width="25.28515625" customWidth="1"/>
    <col min="4621" max="4621" width="8.7109375" customWidth="1"/>
    <col min="4866" max="4866" width="5.42578125" customWidth="1"/>
    <col min="4867" max="4867" width="29.28515625" customWidth="1"/>
    <col min="4868" max="4868" width="13.85546875" customWidth="1"/>
    <col min="4869" max="4869" width="11.85546875" customWidth="1"/>
    <col min="4870" max="4870" width="12" customWidth="1"/>
    <col min="4871" max="4871" width="13.140625" customWidth="1"/>
    <col min="4872" max="4872" width="11" bestFit="1" customWidth="1"/>
    <col min="4873" max="4873" width="27" customWidth="1"/>
    <col min="4874" max="4874" width="10.5703125" customWidth="1"/>
    <col min="4875" max="4875" width="14" customWidth="1"/>
    <col min="4876" max="4876" width="25.28515625" customWidth="1"/>
    <col min="4877" max="4877" width="8.7109375" customWidth="1"/>
    <col min="5122" max="5122" width="5.42578125" customWidth="1"/>
    <col min="5123" max="5123" width="29.28515625" customWidth="1"/>
    <col min="5124" max="5124" width="13.85546875" customWidth="1"/>
    <col min="5125" max="5125" width="11.85546875" customWidth="1"/>
    <col min="5126" max="5126" width="12" customWidth="1"/>
    <col min="5127" max="5127" width="13.140625" customWidth="1"/>
    <col min="5128" max="5128" width="11" bestFit="1" customWidth="1"/>
    <col min="5129" max="5129" width="27" customWidth="1"/>
    <col min="5130" max="5130" width="10.5703125" customWidth="1"/>
    <col min="5131" max="5131" width="14" customWidth="1"/>
    <col min="5132" max="5132" width="25.28515625" customWidth="1"/>
    <col min="5133" max="5133" width="8.7109375" customWidth="1"/>
    <col min="5378" max="5378" width="5.42578125" customWidth="1"/>
    <col min="5379" max="5379" width="29.28515625" customWidth="1"/>
    <col min="5380" max="5380" width="13.85546875" customWidth="1"/>
    <col min="5381" max="5381" width="11.85546875" customWidth="1"/>
    <col min="5382" max="5382" width="12" customWidth="1"/>
    <col min="5383" max="5383" width="13.140625" customWidth="1"/>
    <col min="5384" max="5384" width="11" bestFit="1" customWidth="1"/>
    <col min="5385" max="5385" width="27" customWidth="1"/>
    <col min="5386" max="5386" width="10.5703125" customWidth="1"/>
    <col min="5387" max="5387" width="14" customWidth="1"/>
    <col min="5388" max="5388" width="25.28515625" customWidth="1"/>
    <col min="5389" max="5389" width="8.7109375" customWidth="1"/>
    <col min="5634" max="5634" width="5.42578125" customWidth="1"/>
    <col min="5635" max="5635" width="29.28515625" customWidth="1"/>
    <col min="5636" max="5636" width="13.85546875" customWidth="1"/>
    <col min="5637" max="5637" width="11.85546875" customWidth="1"/>
    <col min="5638" max="5638" width="12" customWidth="1"/>
    <col min="5639" max="5639" width="13.140625" customWidth="1"/>
    <col min="5640" max="5640" width="11" bestFit="1" customWidth="1"/>
    <col min="5641" max="5641" width="27" customWidth="1"/>
    <col min="5642" max="5642" width="10.5703125" customWidth="1"/>
    <col min="5643" max="5643" width="14" customWidth="1"/>
    <col min="5644" max="5644" width="25.28515625" customWidth="1"/>
    <col min="5645" max="5645" width="8.7109375" customWidth="1"/>
    <col min="5890" max="5890" width="5.42578125" customWidth="1"/>
    <col min="5891" max="5891" width="29.28515625" customWidth="1"/>
    <col min="5892" max="5892" width="13.85546875" customWidth="1"/>
    <col min="5893" max="5893" width="11.85546875" customWidth="1"/>
    <col min="5894" max="5894" width="12" customWidth="1"/>
    <col min="5895" max="5895" width="13.140625" customWidth="1"/>
    <col min="5896" max="5896" width="11" bestFit="1" customWidth="1"/>
    <col min="5897" max="5897" width="27" customWidth="1"/>
    <col min="5898" max="5898" width="10.5703125" customWidth="1"/>
    <col min="5899" max="5899" width="14" customWidth="1"/>
    <col min="5900" max="5900" width="25.28515625" customWidth="1"/>
    <col min="5901" max="5901" width="8.7109375" customWidth="1"/>
    <col min="6146" max="6146" width="5.42578125" customWidth="1"/>
    <col min="6147" max="6147" width="29.28515625" customWidth="1"/>
    <col min="6148" max="6148" width="13.85546875" customWidth="1"/>
    <col min="6149" max="6149" width="11.85546875" customWidth="1"/>
    <col min="6150" max="6150" width="12" customWidth="1"/>
    <col min="6151" max="6151" width="13.140625" customWidth="1"/>
    <col min="6152" max="6152" width="11" bestFit="1" customWidth="1"/>
    <col min="6153" max="6153" width="27" customWidth="1"/>
    <col min="6154" max="6154" width="10.5703125" customWidth="1"/>
    <col min="6155" max="6155" width="14" customWidth="1"/>
    <col min="6156" max="6156" width="25.28515625" customWidth="1"/>
    <col min="6157" max="6157" width="8.7109375" customWidth="1"/>
    <col min="6402" max="6402" width="5.42578125" customWidth="1"/>
    <col min="6403" max="6403" width="29.28515625" customWidth="1"/>
    <col min="6404" max="6404" width="13.85546875" customWidth="1"/>
    <col min="6405" max="6405" width="11.85546875" customWidth="1"/>
    <col min="6406" max="6406" width="12" customWidth="1"/>
    <col min="6407" max="6407" width="13.140625" customWidth="1"/>
    <col min="6408" max="6408" width="11" bestFit="1" customWidth="1"/>
    <col min="6409" max="6409" width="27" customWidth="1"/>
    <col min="6410" max="6410" width="10.5703125" customWidth="1"/>
    <col min="6411" max="6411" width="14" customWidth="1"/>
    <col min="6412" max="6412" width="25.28515625" customWidth="1"/>
    <col min="6413" max="6413" width="8.7109375" customWidth="1"/>
    <col min="6658" max="6658" width="5.42578125" customWidth="1"/>
    <col min="6659" max="6659" width="29.28515625" customWidth="1"/>
    <col min="6660" max="6660" width="13.85546875" customWidth="1"/>
    <col min="6661" max="6661" width="11.85546875" customWidth="1"/>
    <col min="6662" max="6662" width="12" customWidth="1"/>
    <col min="6663" max="6663" width="13.140625" customWidth="1"/>
    <col min="6664" max="6664" width="11" bestFit="1" customWidth="1"/>
    <col min="6665" max="6665" width="27" customWidth="1"/>
    <col min="6666" max="6666" width="10.5703125" customWidth="1"/>
    <col min="6667" max="6667" width="14" customWidth="1"/>
    <col min="6668" max="6668" width="25.28515625" customWidth="1"/>
    <col min="6669" max="6669" width="8.7109375" customWidth="1"/>
    <col min="6914" max="6914" width="5.42578125" customWidth="1"/>
    <col min="6915" max="6915" width="29.28515625" customWidth="1"/>
    <col min="6916" max="6916" width="13.85546875" customWidth="1"/>
    <col min="6917" max="6917" width="11.85546875" customWidth="1"/>
    <col min="6918" max="6918" width="12" customWidth="1"/>
    <col min="6919" max="6919" width="13.140625" customWidth="1"/>
    <col min="6920" max="6920" width="11" bestFit="1" customWidth="1"/>
    <col min="6921" max="6921" width="27" customWidth="1"/>
    <col min="6922" max="6922" width="10.5703125" customWidth="1"/>
    <col min="6923" max="6923" width="14" customWidth="1"/>
    <col min="6924" max="6924" width="25.28515625" customWidth="1"/>
    <col min="6925" max="6925" width="8.7109375" customWidth="1"/>
    <col min="7170" max="7170" width="5.42578125" customWidth="1"/>
    <col min="7171" max="7171" width="29.28515625" customWidth="1"/>
    <col min="7172" max="7172" width="13.85546875" customWidth="1"/>
    <col min="7173" max="7173" width="11.85546875" customWidth="1"/>
    <col min="7174" max="7174" width="12" customWidth="1"/>
    <col min="7175" max="7175" width="13.140625" customWidth="1"/>
    <col min="7176" max="7176" width="11" bestFit="1" customWidth="1"/>
    <col min="7177" max="7177" width="27" customWidth="1"/>
    <col min="7178" max="7178" width="10.5703125" customWidth="1"/>
    <col min="7179" max="7179" width="14" customWidth="1"/>
    <col min="7180" max="7180" width="25.28515625" customWidth="1"/>
    <col min="7181" max="7181" width="8.7109375" customWidth="1"/>
    <col min="7426" max="7426" width="5.42578125" customWidth="1"/>
    <col min="7427" max="7427" width="29.28515625" customWidth="1"/>
    <col min="7428" max="7428" width="13.85546875" customWidth="1"/>
    <col min="7429" max="7429" width="11.85546875" customWidth="1"/>
    <col min="7430" max="7430" width="12" customWidth="1"/>
    <col min="7431" max="7431" width="13.140625" customWidth="1"/>
    <col min="7432" max="7432" width="11" bestFit="1" customWidth="1"/>
    <col min="7433" max="7433" width="27" customWidth="1"/>
    <col min="7434" max="7434" width="10.5703125" customWidth="1"/>
    <col min="7435" max="7435" width="14" customWidth="1"/>
    <col min="7436" max="7436" width="25.28515625" customWidth="1"/>
    <col min="7437" max="7437" width="8.7109375" customWidth="1"/>
    <col min="7682" max="7682" width="5.42578125" customWidth="1"/>
    <col min="7683" max="7683" width="29.28515625" customWidth="1"/>
    <col min="7684" max="7684" width="13.85546875" customWidth="1"/>
    <col min="7685" max="7685" width="11.85546875" customWidth="1"/>
    <col min="7686" max="7686" width="12" customWidth="1"/>
    <col min="7687" max="7687" width="13.140625" customWidth="1"/>
    <col min="7688" max="7688" width="11" bestFit="1" customWidth="1"/>
    <col min="7689" max="7689" width="27" customWidth="1"/>
    <col min="7690" max="7690" width="10.5703125" customWidth="1"/>
    <col min="7691" max="7691" width="14" customWidth="1"/>
    <col min="7692" max="7692" width="25.28515625" customWidth="1"/>
    <col min="7693" max="7693" width="8.7109375" customWidth="1"/>
    <col min="7938" max="7938" width="5.42578125" customWidth="1"/>
    <col min="7939" max="7939" width="29.28515625" customWidth="1"/>
    <col min="7940" max="7940" width="13.85546875" customWidth="1"/>
    <col min="7941" max="7941" width="11.85546875" customWidth="1"/>
    <col min="7942" max="7942" width="12" customWidth="1"/>
    <col min="7943" max="7943" width="13.140625" customWidth="1"/>
    <col min="7944" max="7944" width="11" bestFit="1" customWidth="1"/>
    <col min="7945" max="7945" width="27" customWidth="1"/>
    <col min="7946" max="7946" width="10.5703125" customWidth="1"/>
    <col min="7947" max="7947" width="14" customWidth="1"/>
    <col min="7948" max="7948" width="25.28515625" customWidth="1"/>
    <col min="7949" max="7949" width="8.7109375" customWidth="1"/>
    <col min="8194" max="8194" width="5.42578125" customWidth="1"/>
    <col min="8195" max="8195" width="29.28515625" customWidth="1"/>
    <col min="8196" max="8196" width="13.85546875" customWidth="1"/>
    <col min="8197" max="8197" width="11.85546875" customWidth="1"/>
    <col min="8198" max="8198" width="12" customWidth="1"/>
    <col min="8199" max="8199" width="13.140625" customWidth="1"/>
    <col min="8200" max="8200" width="11" bestFit="1" customWidth="1"/>
    <col min="8201" max="8201" width="27" customWidth="1"/>
    <col min="8202" max="8202" width="10.5703125" customWidth="1"/>
    <col min="8203" max="8203" width="14" customWidth="1"/>
    <col min="8204" max="8204" width="25.28515625" customWidth="1"/>
    <col min="8205" max="8205" width="8.7109375" customWidth="1"/>
    <col min="8450" max="8450" width="5.42578125" customWidth="1"/>
    <col min="8451" max="8451" width="29.28515625" customWidth="1"/>
    <col min="8452" max="8452" width="13.85546875" customWidth="1"/>
    <col min="8453" max="8453" width="11.85546875" customWidth="1"/>
    <col min="8454" max="8454" width="12" customWidth="1"/>
    <col min="8455" max="8455" width="13.140625" customWidth="1"/>
    <col min="8456" max="8456" width="11" bestFit="1" customWidth="1"/>
    <col min="8457" max="8457" width="27" customWidth="1"/>
    <col min="8458" max="8458" width="10.5703125" customWidth="1"/>
    <col min="8459" max="8459" width="14" customWidth="1"/>
    <col min="8460" max="8460" width="25.28515625" customWidth="1"/>
    <col min="8461" max="8461" width="8.7109375" customWidth="1"/>
    <col min="8706" max="8706" width="5.42578125" customWidth="1"/>
    <col min="8707" max="8707" width="29.28515625" customWidth="1"/>
    <col min="8708" max="8708" width="13.85546875" customWidth="1"/>
    <col min="8709" max="8709" width="11.85546875" customWidth="1"/>
    <col min="8710" max="8710" width="12" customWidth="1"/>
    <col min="8711" max="8711" width="13.140625" customWidth="1"/>
    <col min="8712" max="8712" width="11" bestFit="1" customWidth="1"/>
    <col min="8713" max="8713" width="27" customWidth="1"/>
    <col min="8714" max="8714" width="10.5703125" customWidth="1"/>
    <col min="8715" max="8715" width="14" customWidth="1"/>
    <col min="8716" max="8716" width="25.28515625" customWidth="1"/>
    <col min="8717" max="8717" width="8.7109375" customWidth="1"/>
    <col min="8962" max="8962" width="5.42578125" customWidth="1"/>
    <col min="8963" max="8963" width="29.28515625" customWidth="1"/>
    <col min="8964" max="8964" width="13.85546875" customWidth="1"/>
    <col min="8965" max="8965" width="11.85546875" customWidth="1"/>
    <col min="8966" max="8966" width="12" customWidth="1"/>
    <col min="8967" max="8967" width="13.140625" customWidth="1"/>
    <col min="8968" max="8968" width="11" bestFit="1" customWidth="1"/>
    <col min="8969" max="8969" width="27" customWidth="1"/>
    <col min="8970" max="8970" width="10.5703125" customWidth="1"/>
    <col min="8971" max="8971" width="14" customWidth="1"/>
    <col min="8972" max="8972" width="25.28515625" customWidth="1"/>
    <col min="8973" max="8973" width="8.7109375" customWidth="1"/>
    <col min="9218" max="9218" width="5.42578125" customWidth="1"/>
    <col min="9219" max="9219" width="29.28515625" customWidth="1"/>
    <col min="9220" max="9220" width="13.85546875" customWidth="1"/>
    <col min="9221" max="9221" width="11.85546875" customWidth="1"/>
    <col min="9222" max="9222" width="12" customWidth="1"/>
    <col min="9223" max="9223" width="13.140625" customWidth="1"/>
    <col min="9224" max="9224" width="11" bestFit="1" customWidth="1"/>
    <col min="9225" max="9225" width="27" customWidth="1"/>
    <col min="9226" max="9226" width="10.5703125" customWidth="1"/>
    <col min="9227" max="9227" width="14" customWidth="1"/>
    <col min="9228" max="9228" width="25.28515625" customWidth="1"/>
    <col min="9229" max="9229" width="8.7109375" customWidth="1"/>
    <col min="9474" max="9474" width="5.42578125" customWidth="1"/>
    <col min="9475" max="9475" width="29.28515625" customWidth="1"/>
    <col min="9476" max="9476" width="13.85546875" customWidth="1"/>
    <col min="9477" max="9477" width="11.85546875" customWidth="1"/>
    <col min="9478" max="9478" width="12" customWidth="1"/>
    <col min="9479" max="9479" width="13.140625" customWidth="1"/>
    <col min="9480" max="9480" width="11" bestFit="1" customWidth="1"/>
    <col min="9481" max="9481" width="27" customWidth="1"/>
    <col min="9482" max="9482" width="10.5703125" customWidth="1"/>
    <col min="9483" max="9483" width="14" customWidth="1"/>
    <col min="9484" max="9484" width="25.28515625" customWidth="1"/>
    <col min="9485" max="9485" width="8.7109375" customWidth="1"/>
    <col min="9730" max="9730" width="5.42578125" customWidth="1"/>
    <col min="9731" max="9731" width="29.28515625" customWidth="1"/>
    <col min="9732" max="9732" width="13.85546875" customWidth="1"/>
    <col min="9733" max="9733" width="11.85546875" customWidth="1"/>
    <col min="9734" max="9734" width="12" customWidth="1"/>
    <col min="9735" max="9735" width="13.140625" customWidth="1"/>
    <col min="9736" max="9736" width="11" bestFit="1" customWidth="1"/>
    <col min="9737" max="9737" width="27" customWidth="1"/>
    <col min="9738" max="9738" width="10.5703125" customWidth="1"/>
    <col min="9739" max="9739" width="14" customWidth="1"/>
    <col min="9740" max="9740" width="25.28515625" customWidth="1"/>
    <col min="9741" max="9741" width="8.7109375" customWidth="1"/>
    <col min="9986" max="9986" width="5.42578125" customWidth="1"/>
    <col min="9987" max="9987" width="29.28515625" customWidth="1"/>
    <col min="9988" max="9988" width="13.85546875" customWidth="1"/>
    <col min="9989" max="9989" width="11.85546875" customWidth="1"/>
    <col min="9990" max="9990" width="12" customWidth="1"/>
    <col min="9991" max="9991" width="13.140625" customWidth="1"/>
    <col min="9992" max="9992" width="11" bestFit="1" customWidth="1"/>
    <col min="9993" max="9993" width="27" customWidth="1"/>
    <col min="9994" max="9994" width="10.5703125" customWidth="1"/>
    <col min="9995" max="9995" width="14" customWidth="1"/>
    <col min="9996" max="9996" width="25.28515625" customWidth="1"/>
    <col min="9997" max="9997" width="8.7109375" customWidth="1"/>
    <col min="10242" max="10242" width="5.42578125" customWidth="1"/>
    <col min="10243" max="10243" width="29.28515625" customWidth="1"/>
    <col min="10244" max="10244" width="13.85546875" customWidth="1"/>
    <col min="10245" max="10245" width="11.85546875" customWidth="1"/>
    <col min="10246" max="10246" width="12" customWidth="1"/>
    <col min="10247" max="10247" width="13.140625" customWidth="1"/>
    <col min="10248" max="10248" width="11" bestFit="1" customWidth="1"/>
    <col min="10249" max="10249" width="27" customWidth="1"/>
    <col min="10250" max="10250" width="10.5703125" customWidth="1"/>
    <col min="10251" max="10251" width="14" customWidth="1"/>
    <col min="10252" max="10252" width="25.28515625" customWidth="1"/>
    <col min="10253" max="10253" width="8.7109375" customWidth="1"/>
    <col min="10498" max="10498" width="5.42578125" customWidth="1"/>
    <col min="10499" max="10499" width="29.28515625" customWidth="1"/>
    <col min="10500" max="10500" width="13.85546875" customWidth="1"/>
    <col min="10501" max="10501" width="11.85546875" customWidth="1"/>
    <col min="10502" max="10502" width="12" customWidth="1"/>
    <col min="10503" max="10503" width="13.140625" customWidth="1"/>
    <col min="10504" max="10504" width="11" bestFit="1" customWidth="1"/>
    <col min="10505" max="10505" width="27" customWidth="1"/>
    <col min="10506" max="10506" width="10.5703125" customWidth="1"/>
    <col min="10507" max="10507" width="14" customWidth="1"/>
    <col min="10508" max="10508" width="25.28515625" customWidth="1"/>
    <col min="10509" max="10509" width="8.7109375" customWidth="1"/>
    <col min="10754" max="10754" width="5.42578125" customWidth="1"/>
    <col min="10755" max="10755" width="29.28515625" customWidth="1"/>
    <col min="10756" max="10756" width="13.85546875" customWidth="1"/>
    <col min="10757" max="10757" width="11.85546875" customWidth="1"/>
    <col min="10758" max="10758" width="12" customWidth="1"/>
    <col min="10759" max="10759" width="13.140625" customWidth="1"/>
    <col min="10760" max="10760" width="11" bestFit="1" customWidth="1"/>
    <col min="10761" max="10761" width="27" customWidth="1"/>
    <col min="10762" max="10762" width="10.5703125" customWidth="1"/>
    <col min="10763" max="10763" width="14" customWidth="1"/>
    <col min="10764" max="10764" width="25.28515625" customWidth="1"/>
    <col min="10765" max="10765" width="8.7109375" customWidth="1"/>
    <col min="11010" max="11010" width="5.42578125" customWidth="1"/>
    <col min="11011" max="11011" width="29.28515625" customWidth="1"/>
    <col min="11012" max="11012" width="13.85546875" customWidth="1"/>
    <col min="11013" max="11013" width="11.85546875" customWidth="1"/>
    <col min="11014" max="11014" width="12" customWidth="1"/>
    <col min="11015" max="11015" width="13.140625" customWidth="1"/>
    <col min="11016" max="11016" width="11" bestFit="1" customWidth="1"/>
    <col min="11017" max="11017" width="27" customWidth="1"/>
    <col min="11018" max="11018" width="10.5703125" customWidth="1"/>
    <col min="11019" max="11019" width="14" customWidth="1"/>
    <col min="11020" max="11020" width="25.28515625" customWidth="1"/>
    <col min="11021" max="11021" width="8.7109375" customWidth="1"/>
    <col min="11266" max="11266" width="5.42578125" customWidth="1"/>
    <col min="11267" max="11267" width="29.28515625" customWidth="1"/>
    <col min="11268" max="11268" width="13.85546875" customWidth="1"/>
    <col min="11269" max="11269" width="11.85546875" customWidth="1"/>
    <col min="11270" max="11270" width="12" customWidth="1"/>
    <col min="11271" max="11271" width="13.140625" customWidth="1"/>
    <col min="11272" max="11272" width="11" bestFit="1" customWidth="1"/>
    <col min="11273" max="11273" width="27" customWidth="1"/>
    <col min="11274" max="11274" width="10.5703125" customWidth="1"/>
    <col min="11275" max="11275" width="14" customWidth="1"/>
    <col min="11276" max="11276" width="25.28515625" customWidth="1"/>
    <col min="11277" max="11277" width="8.7109375" customWidth="1"/>
    <col min="11522" max="11522" width="5.42578125" customWidth="1"/>
    <col min="11523" max="11523" width="29.28515625" customWidth="1"/>
    <col min="11524" max="11524" width="13.85546875" customWidth="1"/>
    <col min="11525" max="11525" width="11.85546875" customWidth="1"/>
    <col min="11526" max="11526" width="12" customWidth="1"/>
    <col min="11527" max="11527" width="13.140625" customWidth="1"/>
    <col min="11528" max="11528" width="11" bestFit="1" customWidth="1"/>
    <col min="11529" max="11529" width="27" customWidth="1"/>
    <col min="11530" max="11530" width="10.5703125" customWidth="1"/>
    <col min="11531" max="11531" width="14" customWidth="1"/>
    <col min="11532" max="11532" width="25.28515625" customWidth="1"/>
    <col min="11533" max="11533" width="8.7109375" customWidth="1"/>
    <col min="11778" max="11778" width="5.42578125" customWidth="1"/>
    <col min="11779" max="11779" width="29.28515625" customWidth="1"/>
    <col min="11780" max="11780" width="13.85546875" customWidth="1"/>
    <col min="11781" max="11781" width="11.85546875" customWidth="1"/>
    <col min="11782" max="11782" width="12" customWidth="1"/>
    <col min="11783" max="11783" width="13.140625" customWidth="1"/>
    <col min="11784" max="11784" width="11" bestFit="1" customWidth="1"/>
    <col min="11785" max="11785" width="27" customWidth="1"/>
    <col min="11786" max="11786" width="10.5703125" customWidth="1"/>
    <col min="11787" max="11787" width="14" customWidth="1"/>
    <col min="11788" max="11788" width="25.28515625" customWidth="1"/>
    <col min="11789" max="11789" width="8.7109375" customWidth="1"/>
    <col min="12034" max="12034" width="5.42578125" customWidth="1"/>
    <col min="12035" max="12035" width="29.28515625" customWidth="1"/>
    <col min="12036" max="12036" width="13.85546875" customWidth="1"/>
    <col min="12037" max="12037" width="11.85546875" customWidth="1"/>
    <col min="12038" max="12038" width="12" customWidth="1"/>
    <col min="12039" max="12039" width="13.140625" customWidth="1"/>
    <col min="12040" max="12040" width="11" bestFit="1" customWidth="1"/>
    <col min="12041" max="12041" width="27" customWidth="1"/>
    <col min="12042" max="12042" width="10.5703125" customWidth="1"/>
    <col min="12043" max="12043" width="14" customWidth="1"/>
    <col min="12044" max="12044" width="25.28515625" customWidth="1"/>
    <col min="12045" max="12045" width="8.7109375" customWidth="1"/>
    <col min="12290" max="12290" width="5.42578125" customWidth="1"/>
    <col min="12291" max="12291" width="29.28515625" customWidth="1"/>
    <col min="12292" max="12292" width="13.85546875" customWidth="1"/>
    <col min="12293" max="12293" width="11.85546875" customWidth="1"/>
    <col min="12294" max="12294" width="12" customWidth="1"/>
    <col min="12295" max="12295" width="13.140625" customWidth="1"/>
    <col min="12296" max="12296" width="11" bestFit="1" customWidth="1"/>
    <col min="12297" max="12297" width="27" customWidth="1"/>
    <col min="12298" max="12298" width="10.5703125" customWidth="1"/>
    <col min="12299" max="12299" width="14" customWidth="1"/>
    <col min="12300" max="12300" width="25.28515625" customWidth="1"/>
    <col min="12301" max="12301" width="8.7109375" customWidth="1"/>
    <col min="12546" max="12546" width="5.42578125" customWidth="1"/>
    <col min="12547" max="12547" width="29.28515625" customWidth="1"/>
    <col min="12548" max="12548" width="13.85546875" customWidth="1"/>
    <col min="12549" max="12549" width="11.85546875" customWidth="1"/>
    <col min="12550" max="12550" width="12" customWidth="1"/>
    <col min="12551" max="12551" width="13.140625" customWidth="1"/>
    <col min="12552" max="12552" width="11" bestFit="1" customWidth="1"/>
    <col min="12553" max="12553" width="27" customWidth="1"/>
    <col min="12554" max="12554" width="10.5703125" customWidth="1"/>
    <col min="12555" max="12555" width="14" customWidth="1"/>
    <col min="12556" max="12556" width="25.28515625" customWidth="1"/>
    <col min="12557" max="12557" width="8.7109375" customWidth="1"/>
    <col min="12802" max="12802" width="5.42578125" customWidth="1"/>
    <col min="12803" max="12803" width="29.28515625" customWidth="1"/>
    <col min="12804" max="12804" width="13.85546875" customWidth="1"/>
    <col min="12805" max="12805" width="11.85546875" customWidth="1"/>
    <col min="12806" max="12806" width="12" customWidth="1"/>
    <col min="12807" max="12807" width="13.140625" customWidth="1"/>
    <col min="12808" max="12808" width="11" bestFit="1" customWidth="1"/>
    <col min="12809" max="12809" width="27" customWidth="1"/>
    <col min="12810" max="12810" width="10.5703125" customWidth="1"/>
    <col min="12811" max="12811" width="14" customWidth="1"/>
    <col min="12812" max="12812" width="25.28515625" customWidth="1"/>
    <col min="12813" max="12813" width="8.7109375" customWidth="1"/>
    <col min="13058" max="13058" width="5.42578125" customWidth="1"/>
    <col min="13059" max="13059" width="29.28515625" customWidth="1"/>
    <col min="13060" max="13060" width="13.85546875" customWidth="1"/>
    <col min="13061" max="13061" width="11.85546875" customWidth="1"/>
    <col min="13062" max="13062" width="12" customWidth="1"/>
    <col min="13063" max="13063" width="13.140625" customWidth="1"/>
    <col min="13064" max="13064" width="11" bestFit="1" customWidth="1"/>
    <col min="13065" max="13065" width="27" customWidth="1"/>
    <col min="13066" max="13066" width="10.5703125" customWidth="1"/>
    <col min="13067" max="13067" width="14" customWidth="1"/>
    <col min="13068" max="13068" width="25.28515625" customWidth="1"/>
    <col min="13069" max="13069" width="8.7109375" customWidth="1"/>
    <col min="13314" max="13314" width="5.42578125" customWidth="1"/>
    <col min="13315" max="13315" width="29.28515625" customWidth="1"/>
    <col min="13316" max="13316" width="13.85546875" customWidth="1"/>
    <col min="13317" max="13317" width="11.85546875" customWidth="1"/>
    <col min="13318" max="13318" width="12" customWidth="1"/>
    <col min="13319" max="13319" width="13.140625" customWidth="1"/>
    <col min="13320" max="13320" width="11" bestFit="1" customWidth="1"/>
    <col min="13321" max="13321" width="27" customWidth="1"/>
    <col min="13322" max="13322" width="10.5703125" customWidth="1"/>
    <col min="13323" max="13323" width="14" customWidth="1"/>
    <col min="13324" max="13324" width="25.28515625" customWidth="1"/>
    <col min="13325" max="13325" width="8.7109375" customWidth="1"/>
    <col min="13570" max="13570" width="5.42578125" customWidth="1"/>
    <col min="13571" max="13571" width="29.28515625" customWidth="1"/>
    <col min="13572" max="13572" width="13.85546875" customWidth="1"/>
    <col min="13573" max="13573" width="11.85546875" customWidth="1"/>
    <col min="13574" max="13574" width="12" customWidth="1"/>
    <col min="13575" max="13575" width="13.140625" customWidth="1"/>
    <col min="13576" max="13576" width="11" bestFit="1" customWidth="1"/>
    <col min="13577" max="13577" width="27" customWidth="1"/>
    <col min="13578" max="13578" width="10.5703125" customWidth="1"/>
    <col min="13579" max="13579" width="14" customWidth="1"/>
    <col min="13580" max="13580" width="25.28515625" customWidth="1"/>
    <col min="13581" max="13581" width="8.7109375" customWidth="1"/>
    <col min="13826" max="13826" width="5.42578125" customWidth="1"/>
    <col min="13827" max="13827" width="29.28515625" customWidth="1"/>
    <col min="13828" max="13828" width="13.85546875" customWidth="1"/>
    <col min="13829" max="13829" width="11.85546875" customWidth="1"/>
    <col min="13830" max="13830" width="12" customWidth="1"/>
    <col min="13831" max="13831" width="13.140625" customWidth="1"/>
    <col min="13832" max="13832" width="11" bestFit="1" customWidth="1"/>
    <col min="13833" max="13833" width="27" customWidth="1"/>
    <col min="13834" max="13834" width="10.5703125" customWidth="1"/>
    <col min="13835" max="13835" width="14" customWidth="1"/>
    <col min="13836" max="13836" width="25.28515625" customWidth="1"/>
    <col min="13837" max="13837" width="8.7109375" customWidth="1"/>
    <col min="14082" max="14082" width="5.42578125" customWidth="1"/>
    <col min="14083" max="14083" width="29.28515625" customWidth="1"/>
    <col min="14084" max="14084" width="13.85546875" customWidth="1"/>
    <col min="14085" max="14085" width="11.85546875" customWidth="1"/>
    <col min="14086" max="14086" width="12" customWidth="1"/>
    <col min="14087" max="14087" width="13.140625" customWidth="1"/>
    <col min="14088" max="14088" width="11" bestFit="1" customWidth="1"/>
    <col min="14089" max="14089" width="27" customWidth="1"/>
    <col min="14090" max="14090" width="10.5703125" customWidth="1"/>
    <col min="14091" max="14091" width="14" customWidth="1"/>
    <col min="14092" max="14092" width="25.28515625" customWidth="1"/>
    <col min="14093" max="14093" width="8.7109375" customWidth="1"/>
    <col min="14338" max="14338" width="5.42578125" customWidth="1"/>
    <col min="14339" max="14339" width="29.28515625" customWidth="1"/>
    <col min="14340" max="14340" width="13.85546875" customWidth="1"/>
    <col min="14341" max="14341" width="11.85546875" customWidth="1"/>
    <col min="14342" max="14342" width="12" customWidth="1"/>
    <col min="14343" max="14343" width="13.140625" customWidth="1"/>
    <col min="14344" max="14344" width="11" bestFit="1" customWidth="1"/>
    <col min="14345" max="14345" width="27" customWidth="1"/>
    <col min="14346" max="14346" width="10.5703125" customWidth="1"/>
    <col min="14347" max="14347" width="14" customWidth="1"/>
    <col min="14348" max="14348" width="25.28515625" customWidth="1"/>
    <col min="14349" max="14349" width="8.7109375" customWidth="1"/>
    <col min="14594" max="14594" width="5.42578125" customWidth="1"/>
    <col min="14595" max="14595" width="29.28515625" customWidth="1"/>
    <col min="14596" max="14596" width="13.85546875" customWidth="1"/>
    <col min="14597" max="14597" width="11.85546875" customWidth="1"/>
    <col min="14598" max="14598" width="12" customWidth="1"/>
    <col min="14599" max="14599" width="13.140625" customWidth="1"/>
    <col min="14600" max="14600" width="11" bestFit="1" customWidth="1"/>
    <col min="14601" max="14601" width="27" customWidth="1"/>
    <col min="14602" max="14602" width="10.5703125" customWidth="1"/>
    <col min="14603" max="14603" width="14" customWidth="1"/>
    <col min="14604" max="14604" width="25.28515625" customWidth="1"/>
    <col min="14605" max="14605" width="8.7109375" customWidth="1"/>
    <col min="14850" max="14850" width="5.42578125" customWidth="1"/>
    <col min="14851" max="14851" width="29.28515625" customWidth="1"/>
    <col min="14852" max="14852" width="13.85546875" customWidth="1"/>
    <col min="14853" max="14853" width="11.85546875" customWidth="1"/>
    <col min="14854" max="14854" width="12" customWidth="1"/>
    <col min="14855" max="14855" width="13.140625" customWidth="1"/>
    <col min="14856" max="14856" width="11" bestFit="1" customWidth="1"/>
    <col min="14857" max="14857" width="27" customWidth="1"/>
    <col min="14858" max="14858" width="10.5703125" customWidth="1"/>
    <col min="14859" max="14859" width="14" customWidth="1"/>
    <col min="14860" max="14860" width="25.28515625" customWidth="1"/>
    <col min="14861" max="14861" width="8.7109375" customWidth="1"/>
    <col min="15106" max="15106" width="5.42578125" customWidth="1"/>
    <col min="15107" max="15107" width="29.28515625" customWidth="1"/>
    <col min="15108" max="15108" width="13.85546875" customWidth="1"/>
    <col min="15109" max="15109" width="11.85546875" customWidth="1"/>
    <col min="15110" max="15110" width="12" customWidth="1"/>
    <col min="15111" max="15111" width="13.140625" customWidth="1"/>
    <col min="15112" max="15112" width="11" bestFit="1" customWidth="1"/>
    <col min="15113" max="15113" width="27" customWidth="1"/>
    <col min="15114" max="15114" width="10.5703125" customWidth="1"/>
    <col min="15115" max="15115" width="14" customWidth="1"/>
    <col min="15116" max="15116" width="25.28515625" customWidth="1"/>
    <col min="15117" max="15117" width="8.7109375" customWidth="1"/>
    <col min="15362" max="15362" width="5.42578125" customWidth="1"/>
    <col min="15363" max="15363" width="29.28515625" customWidth="1"/>
    <col min="15364" max="15364" width="13.85546875" customWidth="1"/>
    <col min="15365" max="15365" width="11.85546875" customWidth="1"/>
    <col min="15366" max="15366" width="12" customWidth="1"/>
    <col min="15367" max="15367" width="13.140625" customWidth="1"/>
    <col min="15368" max="15368" width="11" bestFit="1" customWidth="1"/>
    <col min="15369" max="15369" width="27" customWidth="1"/>
    <col min="15370" max="15370" width="10.5703125" customWidth="1"/>
    <col min="15371" max="15371" width="14" customWidth="1"/>
    <col min="15372" max="15372" width="25.28515625" customWidth="1"/>
    <col min="15373" max="15373" width="8.7109375" customWidth="1"/>
    <col min="15618" max="15618" width="5.42578125" customWidth="1"/>
    <col min="15619" max="15619" width="29.28515625" customWidth="1"/>
    <col min="15620" max="15620" width="13.85546875" customWidth="1"/>
    <col min="15621" max="15621" width="11.85546875" customWidth="1"/>
    <col min="15622" max="15622" width="12" customWidth="1"/>
    <col min="15623" max="15623" width="13.140625" customWidth="1"/>
    <col min="15624" max="15624" width="11" bestFit="1" customWidth="1"/>
    <col min="15625" max="15625" width="27" customWidth="1"/>
    <col min="15626" max="15626" width="10.5703125" customWidth="1"/>
    <col min="15627" max="15627" width="14" customWidth="1"/>
    <col min="15628" max="15628" width="25.28515625" customWidth="1"/>
    <col min="15629" max="15629" width="8.7109375" customWidth="1"/>
    <col min="15874" max="15874" width="5.42578125" customWidth="1"/>
    <col min="15875" max="15875" width="29.28515625" customWidth="1"/>
    <col min="15876" max="15876" width="13.85546875" customWidth="1"/>
    <col min="15877" max="15877" width="11.85546875" customWidth="1"/>
    <col min="15878" max="15878" width="12" customWidth="1"/>
    <col min="15879" max="15879" width="13.140625" customWidth="1"/>
    <col min="15880" max="15880" width="11" bestFit="1" customWidth="1"/>
    <col min="15881" max="15881" width="27" customWidth="1"/>
    <col min="15882" max="15882" width="10.5703125" customWidth="1"/>
    <col min="15883" max="15883" width="14" customWidth="1"/>
    <col min="15884" max="15884" width="25.28515625" customWidth="1"/>
    <col min="15885" max="15885" width="8.7109375" customWidth="1"/>
    <col min="16130" max="16130" width="5.42578125" customWidth="1"/>
    <col min="16131" max="16131" width="29.28515625" customWidth="1"/>
    <col min="16132" max="16132" width="13.85546875" customWidth="1"/>
    <col min="16133" max="16133" width="11.85546875" customWidth="1"/>
    <col min="16134" max="16134" width="12" customWidth="1"/>
    <col min="16135" max="16135" width="13.140625" customWidth="1"/>
    <col min="16136" max="16136" width="11" bestFit="1" customWidth="1"/>
    <col min="16137" max="16137" width="27" customWidth="1"/>
    <col min="16138" max="16138" width="10.5703125" customWidth="1"/>
    <col min="16139" max="16139" width="14" customWidth="1"/>
    <col min="16140" max="16140" width="25.28515625" customWidth="1"/>
    <col min="16141" max="16141" width="8.7109375" customWidth="1"/>
  </cols>
  <sheetData>
    <row r="1" spans="1:12" ht="128.25" x14ac:dyDescent="0.25">
      <c r="B1" s="15" t="s">
        <v>30</v>
      </c>
      <c r="C1" s="15" t="s">
        <v>31</v>
      </c>
      <c r="D1" s="15" t="s">
        <v>32</v>
      </c>
      <c r="E1" s="15" t="s">
        <v>33</v>
      </c>
      <c r="F1" s="16" t="s">
        <v>34</v>
      </c>
      <c r="G1" s="16" t="s">
        <v>35</v>
      </c>
      <c r="H1" s="16" t="s">
        <v>36</v>
      </c>
      <c r="I1" s="15" t="s">
        <v>37</v>
      </c>
      <c r="J1" s="15" t="s">
        <v>38</v>
      </c>
      <c r="K1" s="17" t="s">
        <v>39</v>
      </c>
      <c r="L1"/>
    </row>
    <row r="2" spans="1:12" ht="15.75" x14ac:dyDescent="0.25">
      <c r="B2" s="27">
        <v>1</v>
      </c>
      <c r="C2" s="15">
        <v>2</v>
      </c>
      <c r="D2" s="28">
        <v>3</v>
      </c>
      <c r="E2" s="15">
        <v>4</v>
      </c>
      <c r="F2" s="15">
        <v>5</v>
      </c>
      <c r="G2" s="15">
        <v>6</v>
      </c>
      <c r="H2" s="15">
        <v>7</v>
      </c>
      <c r="I2" s="15">
        <v>8</v>
      </c>
      <c r="J2" s="15">
        <v>9</v>
      </c>
      <c r="K2" s="17">
        <v>10</v>
      </c>
      <c r="L2"/>
    </row>
    <row r="3" spans="1:12" ht="30" x14ac:dyDescent="0.25">
      <c r="A3">
        <v>1</v>
      </c>
      <c r="B3" s="19">
        <v>63</v>
      </c>
      <c r="C3" s="41" t="s">
        <v>409</v>
      </c>
      <c r="D3" s="42" t="s">
        <v>40</v>
      </c>
      <c r="E3" s="43" t="s">
        <v>52</v>
      </c>
      <c r="F3" s="44">
        <v>368</v>
      </c>
      <c r="G3" s="44">
        <v>445.28</v>
      </c>
      <c r="H3" s="45">
        <v>45719</v>
      </c>
      <c r="I3" s="43" t="s">
        <v>410</v>
      </c>
      <c r="J3" s="43" t="s">
        <v>411</v>
      </c>
      <c r="K3" s="26" t="s">
        <v>412</v>
      </c>
      <c r="L3"/>
    </row>
    <row r="4" spans="1:12" ht="60" x14ac:dyDescent="0.25">
      <c r="A4">
        <v>2</v>
      </c>
      <c r="B4" s="19">
        <v>85</v>
      </c>
      <c r="C4" s="41" t="s">
        <v>131</v>
      </c>
      <c r="D4" s="42" t="s">
        <v>40</v>
      </c>
      <c r="E4" s="43" t="s">
        <v>50</v>
      </c>
      <c r="F4" s="44">
        <v>735</v>
      </c>
      <c r="G4" s="44">
        <v>735</v>
      </c>
      <c r="H4" s="45">
        <v>45742</v>
      </c>
      <c r="I4" s="43" t="s">
        <v>132</v>
      </c>
      <c r="J4" s="43" t="s">
        <v>413</v>
      </c>
      <c r="K4" s="26" t="s">
        <v>134</v>
      </c>
      <c r="L4"/>
    </row>
    <row r="5" spans="1:12" ht="60" x14ac:dyDescent="0.25">
      <c r="A5">
        <v>3</v>
      </c>
      <c r="B5" s="19">
        <v>91</v>
      </c>
      <c r="C5" s="41" t="s">
        <v>74</v>
      </c>
      <c r="D5" s="42" t="s">
        <v>40</v>
      </c>
      <c r="E5" s="43" t="s">
        <v>63</v>
      </c>
      <c r="F5" s="44">
        <v>25.32</v>
      </c>
      <c r="G5" s="44">
        <v>30.64</v>
      </c>
      <c r="H5" s="45">
        <v>45743</v>
      </c>
      <c r="I5" s="43" t="s">
        <v>414</v>
      </c>
      <c r="J5" s="43" t="s">
        <v>415</v>
      </c>
      <c r="K5" s="26" t="s">
        <v>322</v>
      </c>
      <c r="L5"/>
    </row>
    <row r="6" spans="1:12" ht="60" x14ac:dyDescent="0.25">
      <c r="A6">
        <v>4</v>
      </c>
      <c r="B6" s="19">
        <v>92</v>
      </c>
      <c r="C6" s="41" t="s">
        <v>74</v>
      </c>
      <c r="D6" s="42" t="s">
        <v>40</v>
      </c>
      <c r="E6" s="43" t="s">
        <v>63</v>
      </c>
      <c r="F6" s="44">
        <v>12.85</v>
      </c>
      <c r="G6" s="44">
        <v>15.26</v>
      </c>
      <c r="H6" s="45">
        <v>45744</v>
      </c>
      <c r="I6" s="43" t="s">
        <v>66</v>
      </c>
      <c r="J6" s="43" t="s">
        <v>416</v>
      </c>
      <c r="K6" s="26" t="s">
        <v>322</v>
      </c>
      <c r="L6"/>
    </row>
    <row r="7" spans="1:12" ht="45" x14ac:dyDescent="0.25">
      <c r="A7">
        <v>5</v>
      </c>
      <c r="B7" s="19">
        <v>96</v>
      </c>
      <c r="C7" s="18" t="s">
        <v>417</v>
      </c>
      <c r="D7" s="30" t="s">
        <v>40</v>
      </c>
      <c r="E7" s="19" t="s">
        <v>73</v>
      </c>
      <c r="F7" s="31">
        <v>180</v>
      </c>
      <c r="G7" s="31">
        <v>217.8</v>
      </c>
      <c r="H7" s="32">
        <v>45747</v>
      </c>
      <c r="I7" s="19" t="s">
        <v>418</v>
      </c>
      <c r="J7" s="19" t="s">
        <v>419</v>
      </c>
      <c r="K7" s="20" t="s">
        <v>420</v>
      </c>
      <c r="L7"/>
    </row>
    <row r="8" spans="1:12" ht="45" x14ac:dyDescent="0.25">
      <c r="A8">
        <v>6</v>
      </c>
      <c r="B8" s="19">
        <v>97</v>
      </c>
      <c r="C8" s="18" t="s">
        <v>421</v>
      </c>
      <c r="D8" s="30" t="s">
        <v>40</v>
      </c>
      <c r="E8" s="19" t="s">
        <v>51</v>
      </c>
      <c r="F8" s="31">
        <v>90.24</v>
      </c>
      <c r="G8" s="31">
        <v>109.19</v>
      </c>
      <c r="H8" s="32">
        <v>45748</v>
      </c>
      <c r="I8" s="19" t="s">
        <v>422</v>
      </c>
      <c r="J8" s="19" t="s">
        <v>423</v>
      </c>
      <c r="K8" s="20" t="s">
        <v>424</v>
      </c>
      <c r="L8"/>
    </row>
    <row r="9" spans="1:12" ht="45" x14ac:dyDescent="0.25">
      <c r="A9">
        <v>7</v>
      </c>
      <c r="B9" s="19">
        <v>98</v>
      </c>
      <c r="C9" s="18" t="s">
        <v>425</v>
      </c>
      <c r="D9" s="30" t="s">
        <v>40</v>
      </c>
      <c r="E9" s="19" t="s">
        <v>426</v>
      </c>
      <c r="F9" s="31">
        <v>194.21</v>
      </c>
      <c r="G9" s="31">
        <v>235</v>
      </c>
      <c r="H9" s="32">
        <v>45748</v>
      </c>
      <c r="I9" s="19" t="s">
        <v>427</v>
      </c>
      <c r="J9" s="19" t="s">
        <v>428</v>
      </c>
      <c r="K9" s="20" t="s">
        <v>429</v>
      </c>
      <c r="L9"/>
    </row>
    <row r="10" spans="1:12" ht="30" x14ac:dyDescent="0.25">
      <c r="A10">
        <v>8</v>
      </c>
      <c r="B10" s="19">
        <v>99</v>
      </c>
      <c r="C10" s="18" t="s">
        <v>430</v>
      </c>
      <c r="D10" s="30" t="s">
        <v>40</v>
      </c>
      <c r="E10" s="19" t="s">
        <v>217</v>
      </c>
      <c r="F10" s="31">
        <v>116.71</v>
      </c>
      <c r="G10" s="31">
        <v>141.22999999999999</v>
      </c>
      <c r="H10" s="32">
        <v>45749</v>
      </c>
      <c r="I10" s="19" t="s">
        <v>431</v>
      </c>
      <c r="J10" s="19" t="s">
        <v>432</v>
      </c>
      <c r="K10" s="20" t="s">
        <v>433</v>
      </c>
      <c r="L10"/>
    </row>
    <row r="11" spans="1:12" ht="60" x14ac:dyDescent="0.25">
      <c r="A11">
        <v>9</v>
      </c>
      <c r="B11" s="19">
        <v>100</v>
      </c>
      <c r="C11" s="18" t="s">
        <v>74</v>
      </c>
      <c r="D11" s="30" t="s">
        <v>40</v>
      </c>
      <c r="E11" s="19" t="s">
        <v>63</v>
      </c>
      <c r="F11" s="31">
        <v>40.71</v>
      </c>
      <c r="G11" s="31">
        <v>49.26</v>
      </c>
      <c r="H11" s="32">
        <v>45750</v>
      </c>
      <c r="I11" s="19" t="s">
        <v>115</v>
      </c>
      <c r="J11" s="19" t="s">
        <v>434</v>
      </c>
      <c r="K11" s="20" t="s">
        <v>322</v>
      </c>
      <c r="L11"/>
    </row>
    <row r="12" spans="1:12" ht="45" x14ac:dyDescent="0.25">
      <c r="A12">
        <v>10</v>
      </c>
      <c r="B12" s="19">
        <v>101</v>
      </c>
      <c r="C12" s="18" t="s">
        <v>435</v>
      </c>
      <c r="D12" s="30" t="s">
        <v>40</v>
      </c>
      <c r="E12" s="19" t="s">
        <v>70</v>
      </c>
      <c r="F12" s="31">
        <v>430</v>
      </c>
      <c r="G12" s="31">
        <v>520.29999999999995</v>
      </c>
      <c r="H12" s="32">
        <v>45750</v>
      </c>
      <c r="I12" s="19" t="s">
        <v>436</v>
      </c>
      <c r="J12" s="19" t="s">
        <v>437</v>
      </c>
      <c r="K12" s="20" t="s">
        <v>438</v>
      </c>
      <c r="L12"/>
    </row>
    <row r="13" spans="1:12" ht="30" x14ac:dyDescent="0.25">
      <c r="A13">
        <v>11</v>
      </c>
      <c r="B13" s="19">
        <v>102</v>
      </c>
      <c r="C13" s="18" t="s">
        <v>439</v>
      </c>
      <c r="D13" s="30" t="s">
        <v>40</v>
      </c>
      <c r="E13" s="19" t="s">
        <v>266</v>
      </c>
      <c r="F13" s="31">
        <v>167.89</v>
      </c>
      <c r="G13" s="31">
        <v>203.15</v>
      </c>
      <c r="H13" s="32">
        <v>45751</v>
      </c>
      <c r="I13" s="19" t="s">
        <v>440</v>
      </c>
      <c r="J13" s="19" t="s">
        <v>441</v>
      </c>
      <c r="K13" s="20" t="s">
        <v>442</v>
      </c>
      <c r="L13"/>
    </row>
    <row r="14" spans="1:12" ht="60" x14ac:dyDescent="0.25">
      <c r="A14">
        <v>12</v>
      </c>
      <c r="B14" s="19">
        <v>103</v>
      </c>
      <c r="C14" s="18" t="s">
        <v>74</v>
      </c>
      <c r="D14" s="30" t="s">
        <v>40</v>
      </c>
      <c r="E14" s="19" t="s">
        <v>63</v>
      </c>
      <c r="F14" s="31">
        <v>16.07</v>
      </c>
      <c r="G14" s="31">
        <v>19.45</v>
      </c>
      <c r="H14" s="32">
        <v>45754</v>
      </c>
      <c r="I14" s="19" t="s">
        <v>443</v>
      </c>
      <c r="J14" s="19" t="s">
        <v>444</v>
      </c>
      <c r="K14" s="20" t="s">
        <v>322</v>
      </c>
      <c r="L14"/>
    </row>
    <row r="15" spans="1:12" ht="45" x14ac:dyDescent="0.25">
      <c r="A15">
        <v>13</v>
      </c>
      <c r="B15" s="19">
        <v>104</v>
      </c>
      <c r="C15" s="18" t="s">
        <v>445</v>
      </c>
      <c r="D15" s="30" t="s">
        <v>40</v>
      </c>
      <c r="E15" s="19" t="s">
        <v>446</v>
      </c>
      <c r="F15" s="31">
        <v>32.81</v>
      </c>
      <c r="G15" s="31">
        <v>39.700000000000003</v>
      </c>
      <c r="H15" s="32">
        <v>45755</v>
      </c>
      <c r="I15" s="19" t="s">
        <v>447</v>
      </c>
      <c r="J15" s="19" t="s">
        <v>448</v>
      </c>
      <c r="K15" s="20" t="s">
        <v>449</v>
      </c>
      <c r="L15"/>
    </row>
    <row r="16" spans="1:12" ht="60" x14ac:dyDescent="0.25">
      <c r="A16">
        <v>14</v>
      </c>
      <c r="B16" s="19">
        <v>105</v>
      </c>
      <c r="C16" s="18" t="s">
        <v>450</v>
      </c>
      <c r="D16" s="30" t="s">
        <v>40</v>
      </c>
      <c r="E16" s="19" t="s">
        <v>451</v>
      </c>
      <c r="F16" s="31">
        <v>2448</v>
      </c>
      <c r="G16" s="31">
        <v>2962.08</v>
      </c>
      <c r="H16" s="32">
        <v>45756</v>
      </c>
      <c r="I16" s="19" t="s">
        <v>452</v>
      </c>
      <c r="J16" s="19" t="s">
        <v>1302</v>
      </c>
      <c r="K16" s="20" t="s">
        <v>453</v>
      </c>
      <c r="L16"/>
    </row>
    <row r="17" spans="1:12" ht="75" x14ac:dyDescent="0.25">
      <c r="A17">
        <v>15</v>
      </c>
      <c r="B17" s="19">
        <v>106</v>
      </c>
      <c r="C17" s="18" t="s">
        <v>454</v>
      </c>
      <c r="D17" s="30" t="s">
        <v>40</v>
      </c>
      <c r="E17" s="19" t="s">
        <v>455</v>
      </c>
      <c r="F17" s="31">
        <v>632</v>
      </c>
      <c r="G17" s="31">
        <v>764.72</v>
      </c>
      <c r="H17" s="32">
        <v>45756</v>
      </c>
      <c r="I17" s="19" t="s">
        <v>456</v>
      </c>
      <c r="J17" s="19" t="s">
        <v>457</v>
      </c>
      <c r="K17" s="20" t="s">
        <v>458</v>
      </c>
      <c r="L17"/>
    </row>
    <row r="18" spans="1:12" ht="90" x14ac:dyDescent="0.25">
      <c r="A18">
        <v>16</v>
      </c>
      <c r="B18" s="19">
        <v>107</v>
      </c>
      <c r="C18" s="18" t="s">
        <v>459</v>
      </c>
      <c r="D18" s="30" t="s">
        <v>40</v>
      </c>
      <c r="E18" s="19" t="s">
        <v>43</v>
      </c>
      <c r="F18" s="31">
        <v>5454.55</v>
      </c>
      <c r="G18" s="31">
        <v>6600</v>
      </c>
      <c r="H18" s="32">
        <v>45756</v>
      </c>
      <c r="I18" s="29" t="s">
        <v>460</v>
      </c>
      <c r="J18" s="19" t="s">
        <v>461</v>
      </c>
      <c r="K18" s="20" t="s">
        <v>462</v>
      </c>
      <c r="L18"/>
    </row>
    <row r="19" spans="1:12" ht="90" x14ac:dyDescent="0.25">
      <c r="B19" s="19"/>
      <c r="C19" s="18"/>
      <c r="D19" s="30" t="s">
        <v>40</v>
      </c>
      <c r="E19" s="19" t="s">
        <v>43</v>
      </c>
      <c r="F19" s="31">
        <v>1259</v>
      </c>
      <c r="G19" s="31">
        <v>1523.39</v>
      </c>
      <c r="H19" s="32">
        <v>45757</v>
      </c>
      <c r="I19" s="29" t="s">
        <v>463</v>
      </c>
      <c r="J19" s="19" t="s">
        <v>464</v>
      </c>
      <c r="K19" s="20" t="s">
        <v>462</v>
      </c>
      <c r="L19"/>
    </row>
    <row r="20" spans="1:12" ht="45" x14ac:dyDescent="0.25">
      <c r="A20">
        <v>17</v>
      </c>
      <c r="B20" s="19">
        <v>108</v>
      </c>
      <c r="C20" s="18" t="s">
        <v>465</v>
      </c>
      <c r="D20" s="30" t="s">
        <v>40</v>
      </c>
      <c r="E20" s="19" t="s">
        <v>466</v>
      </c>
      <c r="F20" s="31">
        <v>687</v>
      </c>
      <c r="G20" s="31">
        <v>831.27</v>
      </c>
      <c r="H20" s="32">
        <v>45757</v>
      </c>
      <c r="I20" s="19" t="s">
        <v>467</v>
      </c>
      <c r="J20" s="19" t="s">
        <v>468</v>
      </c>
      <c r="K20" s="20" t="s">
        <v>469</v>
      </c>
      <c r="L20"/>
    </row>
    <row r="21" spans="1:12" ht="45" x14ac:dyDescent="0.25">
      <c r="A21">
        <v>18</v>
      </c>
      <c r="B21" s="19">
        <v>109</v>
      </c>
      <c r="C21" s="18" t="s">
        <v>470</v>
      </c>
      <c r="D21" s="30" t="s">
        <v>40</v>
      </c>
      <c r="E21" s="19" t="s">
        <v>65</v>
      </c>
      <c r="F21" s="31">
        <v>83.64</v>
      </c>
      <c r="G21" s="31">
        <v>101.2</v>
      </c>
      <c r="H21" s="32">
        <v>45757</v>
      </c>
      <c r="I21" s="19" t="s">
        <v>471</v>
      </c>
      <c r="J21" s="19" t="s">
        <v>472</v>
      </c>
      <c r="K21" s="20" t="s">
        <v>473</v>
      </c>
      <c r="L21"/>
    </row>
    <row r="22" spans="1:12" ht="60" x14ac:dyDescent="0.25">
      <c r="A22">
        <v>19</v>
      </c>
      <c r="B22" s="19">
        <v>110</v>
      </c>
      <c r="C22" s="18" t="s">
        <v>474</v>
      </c>
      <c r="D22" s="30" t="s">
        <v>40</v>
      </c>
      <c r="E22" s="19" t="s">
        <v>451</v>
      </c>
      <c r="F22" s="31">
        <v>100</v>
      </c>
      <c r="G22" s="31">
        <v>121</v>
      </c>
      <c r="H22" s="32">
        <v>45758</v>
      </c>
      <c r="I22" s="19" t="s">
        <v>475</v>
      </c>
      <c r="J22" s="19" t="s">
        <v>476</v>
      </c>
      <c r="K22" s="20" t="s">
        <v>477</v>
      </c>
      <c r="L22"/>
    </row>
    <row r="23" spans="1:12" ht="90" x14ac:dyDescent="0.25">
      <c r="A23">
        <v>20</v>
      </c>
      <c r="B23" s="19">
        <v>111</v>
      </c>
      <c r="C23" s="18" t="s">
        <v>478</v>
      </c>
      <c r="D23" s="30" t="s">
        <v>40</v>
      </c>
      <c r="E23" s="19" t="s">
        <v>479</v>
      </c>
      <c r="F23" s="31">
        <v>8257.5</v>
      </c>
      <c r="G23" s="31">
        <v>9991.58</v>
      </c>
      <c r="H23" s="32">
        <v>45758</v>
      </c>
      <c r="I23" s="19" t="s">
        <v>480</v>
      </c>
      <c r="J23" s="19" t="s">
        <v>481</v>
      </c>
      <c r="K23" s="20" t="s">
        <v>482</v>
      </c>
      <c r="L23"/>
    </row>
    <row r="24" spans="1:12" ht="90" x14ac:dyDescent="0.25">
      <c r="A24">
        <v>21</v>
      </c>
      <c r="B24" s="19">
        <v>115</v>
      </c>
      <c r="C24" s="18" t="s">
        <v>508</v>
      </c>
      <c r="D24" s="30" t="s">
        <v>40</v>
      </c>
      <c r="E24" s="19" t="s">
        <v>509</v>
      </c>
      <c r="F24" s="31">
        <v>12338.45</v>
      </c>
      <c r="G24" s="46">
        <v>12338.45</v>
      </c>
      <c r="H24" s="32">
        <v>45762</v>
      </c>
      <c r="I24" s="19" t="s">
        <v>510</v>
      </c>
      <c r="J24" s="19" t="s">
        <v>511</v>
      </c>
      <c r="K24" s="20" t="s">
        <v>512</v>
      </c>
      <c r="L24"/>
    </row>
    <row r="25" spans="1:12" ht="90" x14ac:dyDescent="0.25">
      <c r="B25" s="19"/>
      <c r="C25" s="18"/>
      <c r="D25" s="30" t="s">
        <v>40</v>
      </c>
      <c r="E25" s="19" t="s">
        <v>509</v>
      </c>
      <c r="F25" s="47">
        <v>2195</v>
      </c>
      <c r="G25" s="47">
        <v>2195</v>
      </c>
      <c r="H25" s="32">
        <v>45765</v>
      </c>
      <c r="I25" s="19" t="s">
        <v>513</v>
      </c>
      <c r="J25" s="19" t="s">
        <v>514</v>
      </c>
      <c r="K25" s="20" t="s">
        <v>512</v>
      </c>
      <c r="L25"/>
    </row>
    <row r="26" spans="1:12" ht="45" x14ac:dyDescent="0.25">
      <c r="A26">
        <v>22</v>
      </c>
      <c r="B26" s="19">
        <v>116</v>
      </c>
      <c r="C26" s="18" t="s">
        <v>515</v>
      </c>
      <c r="D26" s="30" t="s">
        <v>40</v>
      </c>
      <c r="E26" s="19" t="s">
        <v>208</v>
      </c>
      <c r="F26" s="31">
        <v>90</v>
      </c>
      <c r="G26" s="31">
        <v>108.9</v>
      </c>
      <c r="H26" s="32">
        <v>45764</v>
      </c>
      <c r="I26" s="19" t="s">
        <v>516</v>
      </c>
      <c r="J26" s="19" t="s">
        <v>517</v>
      </c>
      <c r="K26" s="20" t="s">
        <v>518</v>
      </c>
      <c r="L26"/>
    </row>
    <row r="27" spans="1:12" ht="60" x14ac:dyDescent="0.25">
      <c r="A27">
        <v>23</v>
      </c>
      <c r="B27" s="19">
        <v>117</v>
      </c>
      <c r="C27" s="18" t="s">
        <v>519</v>
      </c>
      <c r="D27" s="30" t="s">
        <v>40</v>
      </c>
      <c r="E27" s="19" t="s">
        <v>520</v>
      </c>
      <c r="F27" s="31">
        <v>4132.24</v>
      </c>
      <c r="G27" s="31">
        <v>5000</v>
      </c>
      <c r="H27" s="32">
        <v>45764</v>
      </c>
      <c r="I27" s="19" t="s">
        <v>521</v>
      </c>
      <c r="J27" s="19" t="s">
        <v>522</v>
      </c>
      <c r="K27" s="20" t="s">
        <v>523</v>
      </c>
      <c r="L27"/>
    </row>
    <row r="28" spans="1:12" ht="45" x14ac:dyDescent="0.25">
      <c r="A28">
        <v>24</v>
      </c>
      <c r="B28" s="19">
        <v>118</v>
      </c>
      <c r="C28" s="18" t="s">
        <v>524</v>
      </c>
      <c r="D28" s="30" t="s">
        <v>40</v>
      </c>
      <c r="E28" s="19" t="s">
        <v>525</v>
      </c>
      <c r="F28" s="31">
        <v>6272</v>
      </c>
      <c r="G28" s="31">
        <v>7589.12</v>
      </c>
      <c r="H28" s="32">
        <v>45764</v>
      </c>
      <c r="I28" s="19" t="s">
        <v>526</v>
      </c>
      <c r="J28" s="19" t="s">
        <v>527</v>
      </c>
      <c r="K28" s="20" t="s">
        <v>528</v>
      </c>
      <c r="L28"/>
    </row>
    <row r="29" spans="1:12" ht="60" x14ac:dyDescent="0.25">
      <c r="A29">
        <v>25</v>
      </c>
      <c r="B29" s="19">
        <v>119</v>
      </c>
      <c r="C29" s="18" t="s">
        <v>529</v>
      </c>
      <c r="D29" s="30" t="s">
        <v>40</v>
      </c>
      <c r="E29" s="19" t="s">
        <v>530</v>
      </c>
      <c r="F29" s="31">
        <v>82.64</v>
      </c>
      <c r="G29" s="31">
        <v>100</v>
      </c>
      <c r="H29" s="32">
        <v>45764</v>
      </c>
      <c r="I29" s="19" t="s">
        <v>531</v>
      </c>
      <c r="J29" s="19" t="s">
        <v>532</v>
      </c>
      <c r="K29" s="20" t="s">
        <v>533</v>
      </c>
      <c r="L29"/>
    </row>
    <row r="30" spans="1:12" ht="105" x14ac:dyDescent="0.25">
      <c r="A30">
        <v>26</v>
      </c>
      <c r="B30" s="19">
        <v>120</v>
      </c>
      <c r="C30" s="18" t="s">
        <v>534</v>
      </c>
      <c r="D30" s="30" t="s">
        <v>40</v>
      </c>
      <c r="E30" s="19" t="s">
        <v>62</v>
      </c>
      <c r="F30" s="31">
        <v>268.70999999999998</v>
      </c>
      <c r="G30" s="31">
        <v>268.70999999999998</v>
      </c>
      <c r="H30" s="32">
        <v>45766</v>
      </c>
      <c r="I30" s="29" t="s">
        <v>535</v>
      </c>
      <c r="J30" s="19" t="s">
        <v>536</v>
      </c>
      <c r="K30" s="20" t="s">
        <v>537</v>
      </c>
      <c r="L30"/>
    </row>
    <row r="31" spans="1:12" ht="45" x14ac:dyDescent="0.25">
      <c r="B31" s="19"/>
      <c r="C31" s="18"/>
      <c r="D31" s="30" t="s">
        <v>40</v>
      </c>
      <c r="E31" s="19" t="s">
        <v>62</v>
      </c>
      <c r="F31" s="31">
        <v>198</v>
      </c>
      <c r="G31" s="31">
        <v>198</v>
      </c>
      <c r="H31" s="32">
        <v>45770</v>
      </c>
      <c r="I31" s="29" t="s">
        <v>538</v>
      </c>
      <c r="J31" s="19" t="s">
        <v>539</v>
      </c>
      <c r="K31" s="20" t="s">
        <v>537</v>
      </c>
      <c r="L31"/>
    </row>
    <row r="32" spans="1:12" ht="45" x14ac:dyDescent="0.25">
      <c r="B32" s="19"/>
      <c r="C32" s="18"/>
      <c r="D32" s="30" t="s">
        <v>40</v>
      </c>
      <c r="E32" s="19" t="s">
        <v>62</v>
      </c>
      <c r="F32" s="31">
        <v>198</v>
      </c>
      <c r="G32" s="31">
        <v>198</v>
      </c>
      <c r="H32" s="32">
        <v>45770</v>
      </c>
      <c r="I32" s="29" t="s">
        <v>538</v>
      </c>
      <c r="J32" s="19" t="s">
        <v>540</v>
      </c>
      <c r="K32" s="20" t="s">
        <v>537</v>
      </c>
      <c r="L32"/>
    </row>
    <row r="33" spans="1:12" ht="45" x14ac:dyDescent="0.25">
      <c r="B33" s="19"/>
      <c r="C33" s="18"/>
      <c r="D33" s="30" t="s">
        <v>40</v>
      </c>
      <c r="E33" s="19" t="s">
        <v>62</v>
      </c>
      <c r="F33" s="31">
        <v>198</v>
      </c>
      <c r="G33" s="31">
        <v>198</v>
      </c>
      <c r="H33" s="32">
        <v>45770</v>
      </c>
      <c r="I33" s="29" t="s">
        <v>538</v>
      </c>
      <c r="J33" s="19" t="s">
        <v>541</v>
      </c>
      <c r="K33" s="20" t="s">
        <v>537</v>
      </c>
      <c r="L33"/>
    </row>
    <row r="34" spans="1:12" ht="45" x14ac:dyDescent="0.25">
      <c r="A34">
        <v>27</v>
      </c>
      <c r="B34" s="19">
        <v>121</v>
      </c>
      <c r="C34" s="18" t="s">
        <v>542</v>
      </c>
      <c r="D34" s="30" t="s">
        <v>40</v>
      </c>
      <c r="E34" s="19" t="s">
        <v>399</v>
      </c>
      <c r="F34" s="31">
        <v>10688</v>
      </c>
      <c r="G34" s="31">
        <v>10688</v>
      </c>
      <c r="H34" s="32">
        <v>45769</v>
      </c>
      <c r="I34" s="19" t="s">
        <v>543</v>
      </c>
      <c r="J34" s="19" t="s">
        <v>544</v>
      </c>
      <c r="K34" s="20" t="s">
        <v>545</v>
      </c>
      <c r="L34"/>
    </row>
    <row r="35" spans="1:12" ht="60" x14ac:dyDescent="0.25">
      <c r="A35">
        <v>28</v>
      </c>
      <c r="B35" s="19">
        <v>122</v>
      </c>
      <c r="C35" s="18" t="s">
        <v>74</v>
      </c>
      <c r="D35" s="30" t="s">
        <v>40</v>
      </c>
      <c r="E35" s="19" t="s">
        <v>63</v>
      </c>
      <c r="F35" s="31">
        <v>28.93</v>
      </c>
      <c r="G35" s="31">
        <v>35</v>
      </c>
      <c r="H35" s="32">
        <v>45770</v>
      </c>
      <c r="I35" s="19" t="s">
        <v>115</v>
      </c>
      <c r="J35" s="19" t="s">
        <v>546</v>
      </c>
      <c r="K35" s="20" t="s">
        <v>322</v>
      </c>
      <c r="L35"/>
    </row>
    <row r="36" spans="1:12" ht="60" x14ac:dyDescent="0.25">
      <c r="A36">
        <v>29</v>
      </c>
      <c r="B36" s="19">
        <v>123</v>
      </c>
      <c r="C36" s="18" t="s">
        <v>547</v>
      </c>
      <c r="D36" s="30" t="s">
        <v>40</v>
      </c>
      <c r="E36" s="19" t="s">
        <v>63</v>
      </c>
      <c r="F36" s="31">
        <v>570.80999999999995</v>
      </c>
      <c r="G36" s="31">
        <v>690.68</v>
      </c>
      <c r="H36" s="32">
        <v>45770</v>
      </c>
      <c r="I36" s="19" t="s">
        <v>548</v>
      </c>
      <c r="J36" s="19" t="s">
        <v>549</v>
      </c>
      <c r="K36" s="20" t="s">
        <v>550</v>
      </c>
      <c r="L36"/>
    </row>
    <row r="37" spans="1:12" ht="60" x14ac:dyDescent="0.25">
      <c r="A37">
        <v>30</v>
      </c>
      <c r="B37" s="19">
        <v>124</v>
      </c>
      <c r="C37" s="18" t="s">
        <v>551</v>
      </c>
      <c r="D37" s="30" t="s">
        <v>40</v>
      </c>
      <c r="E37" s="19" t="s">
        <v>314</v>
      </c>
      <c r="F37" s="31">
        <v>1266</v>
      </c>
      <c r="G37" s="31">
        <v>1531.86</v>
      </c>
      <c r="H37" s="32">
        <v>45770</v>
      </c>
      <c r="I37" s="19" t="s">
        <v>552</v>
      </c>
      <c r="J37" s="19" t="s">
        <v>553</v>
      </c>
      <c r="K37" s="20" t="s">
        <v>554</v>
      </c>
      <c r="L37"/>
    </row>
    <row r="38" spans="1:12" ht="60" x14ac:dyDescent="0.25">
      <c r="A38">
        <v>31</v>
      </c>
      <c r="B38" s="19">
        <v>125</v>
      </c>
      <c r="C38" s="18" t="s">
        <v>555</v>
      </c>
      <c r="D38" s="30" t="s">
        <v>40</v>
      </c>
      <c r="E38" s="19" t="s">
        <v>556</v>
      </c>
      <c r="F38" s="31">
        <v>227.28</v>
      </c>
      <c r="G38" s="31">
        <v>275.01</v>
      </c>
      <c r="H38" s="32">
        <v>45771</v>
      </c>
      <c r="I38" s="19" t="s">
        <v>557</v>
      </c>
      <c r="J38" s="19" t="s">
        <v>558</v>
      </c>
      <c r="K38" s="20" t="s">
        <v>559</v>
      </c>
      <c r="L38"/>
    </row>
    <row r="39" spans="1:12" ht="45" x14ac:dyDescent="0.25">
      <c r="A39">
        <v>32</v>
      </c>
      <c r="B39" s="19">
        <v>126</v>
      </c>
      <c r="C39" s="18" t="s">
        <v>560</v>
      </c>
      <c r="D39" s="30" t="s">
        <v>40</v>
      </c>
      <c r="E39" s="19" t="s">
        <v>65</v>
      </c>
      <c r="F39" s="31">
        <v>75.7</v>
      </c>
      <c r="G39" s="31">
        <v>91.6</v>
      </c>
      <c r="H39" s="32">
        <v>45771</v>
      </c>
      <c r="I39" s="19" t="s">
        <v>561</v>
      </c>
      <c r="J39" s="19" t="s">
        <v>562</v>
      </c>
      <c r="K39" s="20" t="s">
        <v>563</v>
      </c>
      <c r="L39"/>
    </row>
    <row r="40" spans="1:12" ht="60" x14ac:dyDescent="0.25">
      <c r="A40">
        <v>33</v>
      </c>
      <c r="B40" s="19">
        <v>127</v>
      </c>
      <c r="C40" s="18" t="s">
        <v>547</v>
      </c>
      <c r="D40" s="30" t="s">
        <v>40</v>
      </c>
      <c r="E40" s="19" t="s">
        <v>63</v>
      </c>
      <c r="F40" s="31">
        <v>33.39</v>
      </c>
      <c r="G40" s="31">
        <v>40.39</v>
      </c>
      <c r="H40" s="32">
        <v>45772</v>
      </c>
      <c r="I40" s="19" t="s">
        <v>564</v>
      </c>
      <c r="J40" s="19" t="s">
        <v>565</v>
      </c>
      <c r="K40" s="20" t="s">
        <v>550</v>
      </c>
      <c r="L40"/>
    </row>
    <row r="41" spans="1:12" ht="45" x14ac:dyDescent="0.25">
      <c r="A41">
        <v>34</v>
      </c>
      <c r="B41" s="19">
        <v>128</v>
      </c>
      <c r="C41" s="18" t="s">
        <v>566</v>
      </c>
      <c r="D41" s="30" t="s">
        <v>40</v>
      </c>
      <c r="E41" s="19" t="s">
        <v>342</v>
      </c>
      <c r="F41" s="31">
        <v>1537.3</v>
      </c>
      <c r="G41" s="31">
        <v>1860.13</v>
      </c>
      <c r="H41" s="32">
        <v>45772</v>
      </c>
      <c r="I41" s="19" t="s">
        <v>567</v>
      </c>
      <c r="J41" s="19" t="s">
        <v>568</v>
      </c>
      <c r="K41" s="20" t="s">
        <v>569</v>
      </c>
      <c r="L41"/>
    </row>
    <row r="42" spans="1:12" ht="60" x14ac:dyDescent="0.25">
      <c r="A42">
        <v>35</v>
      </c>
      <c r="B42" s="19">
        <v>129</v>
      </c>
      <c r="C42" s="18" t="s">
        <v>555</v>
      </c>
      <c r="D42" s="30" t="s">
        <v>40</v>
      </c>
      <c r="E42" s="19" t="s">
        <v>556</v>
      </c>
      <c r="F42" s="31">
        <v>101.65</v>
      </c>
      <c r="G42" s="31">
        <v>123</v>
      </c>
      <c r="H42" s="32">
        <v>45776</v>
      </c>
      <c r="I42" s="19" t="s">
        <v>570</v>
      </c>
      <c r="J42" s="19" t="s">
        <v>571</v>
      </c>
      <c r="K42" s="20" t="s">
        <v>559</v>
      </c>
      <c r="L42"/>
    </row>
    <row r="43" spans="1:12" ht="45" x14ac:dyDescent="0.25">
      <c r="A43">
        <v>36</v>
      </c>
      <c r="B43" s="19">
        <v>130</v>
      </c>
      <c r="C43" s="18" t="s">
        <v>572</v>
      </c>
      <c r="D43" s="30" t="s">
        <v>40</v>
      </c>
      <c r="E43" s="19" t="s">
        <v>50</v>
      </c>
      <c r="F43" s="31">
        <v>250</v>
      </c>
      <c r="G43" s="31">
        <v>250</v>
      </c>
      <c r="H43" s="32">
        <v>45777</v>
      </c>
      <c r="I43" s="19" t="s">
        <v>573</v>
      </c>
      <c r="J43" s="19" t="s">
        <v>574</v>
      </c>
      <c r="K43" s="20" t="s">
        <v>575</v>
      </c>
      <c r="L43"/>
    </row>
    <row r="44" spans="1:12" ht="60" x14ac:dyDescent="0.25">
      <c r="A44">
        <v>37</v>
      </c>
      <c r="B44" s="19">
        <v>131</v>
      </c>
      <c r="C44" s="18" t="s">
        <v>131</v>
      </c>
      <c r="D44" s="30" t="s">
        <v>40</v>
      </c>
      <c r="E44" s="19" t="s">
        <v>50</v>
      </c>
      <c r="F44" s="31">
        <v>630</v>
      </c>
      <c r="G44" s="31">
        <v>630</v>
      </c>
      <c r="H44" s="32">
        <v>45777</v>
      </c>
      <c r="I44" s="19" t="s">
        <v>132</v>
      </c>
      <c r="J44" s="19" t="s">
        <v>576</v>
      </c>
      <c r="K44" s="20" t="s">
        <v>134</v>
      </c>
      <c r="L44"/>
    </row>
    <row r="45" spans="1:12" ht="105" x14ac:dyDescent="0.25">
      <c r="A45">
        <v>38</v>
      </c>
      <c r="B45" s="19">
        <v>132</v>
      </c>
      <c r="C45" s="18" t="s">
        <v>577</v>
      </c>
      <c r="D45" s="30" t="s">
        <v>40</v>
      </c>
      <c r="E45" s="19" t="s">
        <v>82</v>
      </c>
      <c r="F45" s="31">
        <v>99.95</v>
      </c>
      <c r="G45" s="31">
        <v>120.94</v>
      </c>
      <c r="H45" s="32">
        <v>45777</v>
      </c>
      <c r="I45" s="19" t="s">
        <v>578</v>
      </c>
      <c r="J45" s="19" t="s">
        <v>579</v>
      </c>
      <c r="K45" s="20" t="s">
        <v>580</v>
      </c>
      <c r="L45"/>
    </row>
    <row r="46" spans="1:12" ht="45" x14ac:dyDescent="0.25">
      <c r="A46">
        <v>39</v>
      </c>
      <c r="B46" s="19">
        <v>134</v>
      </c>
      <c r="C46" s="18" t="s">
        <v>587</v>
      </c>
      <c r="D46" s="30" t="s">
        <v>40</v>
      </c>
      <c r="E46" s="19" t="s">
        <v>50</v>
      </c>
      <c r="F46" s="31">
        <v>350</v>
      </c>
      <c r="G46" s="31">
        <v>423.5</v>
      </c>
      <c r="H46" s="32">
        <v>45783</v>
      </c>
      <c r="I46" s="19" t="s">
        <v>588</v>
      </c>
      <c r="J46" s="19" t="s">
        <v>589</v>
      </c>
      <c r="K46" s="21" t="s">
        <v>590</v>
      </c>
      <c r="L46"/>
    </row>
    <row r="47" spans="1:12" ht="60" x14ac:dyDescent="0.25">
      <c r="A47">
        <v>40</v>
      </c>
      <c r="B47" s="19">
        <v>135</v>
      </c>
      <c r="C47" s="18" t="s">
        <v>74</v>
      </c>
      <c r="D47" s="30" t="s">
        <v>40</v>
      </c>
      <c r="E47" s="19" t="s">
        <v>63</v>
      </c>
      <c r="F47" s="31">
        <v>40.22</v>
      </c>
      <c r="G47" s="31">
        <v>49.88</v>
      </c>
      <c r="H47" s="32">
        <v>45785</v>
      </c>
      <c r="I47" s="19" t="s">
        <v>115</v>
      </c>
      <c r="J47" s="19" t="s">
        <v>591</v>
      </c>
      <c r="K47" s="20" t="s">
        <v>322</v>
      </c>
      <c r="L47"/>
    </row>
    <row r="48" spans="1:12" ht="30" x14ac:dyDescent="0.25">
      <c r="A48">
        <v>41</v>
      </c>
      <c r="B48" s="19">
        <v>136</v>
      </c>
      <c r="C48" s="18" t="s">
        <v>592</v>
      </c>
      <c r="D48" s="30" t="s">
        <v>40</v>
      </c>
      <c r="E48" s="19" t="s">
        <v>57</v>
      </c>
      <c r="F48" s="31">
        <v>3167.9</v>
      </c>
      <c r="G48" s="31">
        <v>3833.16</v>
      </c>
      <c r="H48" s="32">
        <v>45789</v>
      </c>
      <c r="I48" s="19" t="s">
        <v>593</v>
      </c>
      <c r="J48" s="19" t="s">
        <v>594</v>
      </c>
      <c r="K48" s="20" t="s">
        <v>595</v>
      </c>
      <c r="L48"/>
    </row>
    <row r="49" spans="1:12" ht="45" x14ac:dyDescent="0.25">
      <c r="A49">
        <v>42</v>
      </c>
      <c r="B49" s="19">
        <v>137</v>
      </c>
      <c r="C49" s="18" t="s">
        <v>596</v>
      </c>
      <c r="D49" s="30" t="s">
        <v>40</v>
      </c>
      <c r="E49" s="19" t="s">
        <v>52</v>
      </c>
      <c r="F49" s="31">
        <v>4297.6000000000004</v>
      </c>
      <c r="G49" s="31">
        <v>5200.1000000000004</v>
      </c>
      <c r="H49" s="32">
        <v>45790</v>
      </c>
      <c r="I49" s="19" t="s">
        <v>597</v>
      </c>
      <c r="J49" s="19" t="s">
        <v>598</v>
      </c>
      <c r="K49" s="20" t="s">
        <v>599</v>
      </c>
      <c r="L49"/>
    </row>
    <row r="50" spans="1:12" ht="45" x14ac:dyDescent="0.25">
      <c r="A50">
        <v>43</v>
      </c>
      <c r="B50" s="19">
        <v>138</v>
      </c>
      <c r="C50" s="18" t="s">
        <v>600</v>
      </c>
      <c r="D50" s="30" t="s">
        <v>40</v>
      </c>
      <c r="E50" s="19" t="s">
        <v>65</v>
      </c>
      <c r="F50" s="31">
        <v>31.87</v>
      </c>
      <c r="G50" s="31">
        <v>38.56</v>
      </c>
      <c r="H50" s="32">
        <v>45791</v>
      </c>
      <c r="I50" s="19" t="s">
        <v>601</v>
      </c>
      <c r="J50" s="19" t="s">
        <v>602</v>
      </c>
      <c r="K50" s="20" t="s">
        <v>603</v>
      </c>
      <c r="L50"/>
    </row>
    <row r="51" spans="1:12" ht="60" x14ac:dyDescent="0.25">
      <c r="A51">
        <v>44</v>
      </c>
      <c r="B51" s="19">
        <v>139</v>
      </c>
      <c r="C51" s="18" t="s">
        <v>604</v>
      </c>
      <c r="D51" s="30" t="s">
        <v>40</v>
      </c>
      <c r="E51" s="19" t="s">
        <v>54</v>
      </c>
      <c r="F51" s="31">
        <v>51</v>
      </c>
      <c r="G51" s="31">
        <v>51</v>
      </c>
      <c r="H51" s="32">
        <v>45791</v>
      </c>
      <c r="I51" s="19" t="s">
        <v>605</v>
      </c>
      <c r="J51" s="19" t="s">
        <v>606</v>
      </c>
      <c r="K51" s="20" t="s">
        <v>607</v>
      </c>
      <c r="L51"/>
    </row>
    <row r="52" spans="1:12" ht="45" x14ac:dyDescent="0.25">
      <c r="A52">
        <v>45</v>
      </c>
      <c r="B52" s="19">
        <v>140</v>
      </c>
      <c r="C52" s="18" t="s">
        <v>608</v>
      </c>
      <c r="D52" s="30" t="s">
        <v>40</v>
      </c>
      <c r="E52" s="19" t="s">
        <v>43</v>
      </c>
      <c r="F52" s="31">
        <v>320</v>
      </c>
      <c r="G52" s="31">
        <v>387.2</v>
      </c>
      <c r="H52" s="32">
        <v>45793</v>
      </c>
      <c r="I52" s="19" t="s">
        <v>609</v>
      </c>
      <c r="J52" s="19" t="s">
        <v>610</v>
      </c>
      <c r="K52" s="20" t="s">
        <v>611</v>
      </c>
      <c r="L52"/>
    </row>
    <row r="53" spans="1:12" ht="60" x14ac:dyDescent="0.25">
      <c r="A53">
        <v>46</v>
      </c>
      <c r="B53" s="19">
        <v>141</v>
      </c>
      <c r="C53" s="18" t="s">
        <v>612</v>
      </c>
      <c r="D53" s="30" t="s">
        <v>40</v>
      </c>
      <c r="E53" s="19" t="s">
        <v>613</v>
      </c>
      <c r="F53" s="31">
        <v>5000</v>
      </c>
      <c r="G53" s="31">
        <v>5000</v>
      </c>
      <c r="H53" s="32">
        <v>45793</v>
      </c>
      <c r="I53" s="19" t="s">
        <v>614</v>
      </c>
      <c r="J53" s="19" t="s">
        <v>615</v>
      </c>
      <c r="K53" s="20" t="s">
        <v>616</v>
      </c>
      <c r="L53"/>
    </row>
    <row r="54" spans="1:12" ht="90" x14ac:dyDescent="0.25">
      <c r="A54">
        <v>47</v>
      </c>
      <c r="B54" s="19">
        <v>142</v>
      </c>
      <c r="C54" s="18" t="s">
        <v>617</v>
      </c>
      <c r="D54" s="30" t="s">
        <v>40</v>
      </c>
      <c r="E54" s="19" t="s">
        <v>618</v>
      </c>
      <c r="F54" s="31">
        <v>2200</v>
      </c>
      <c r="G54" s="31">
        <v>2662</v>
      </c>
      <c r="H54" s="32">
        <v>45793</v>
      </c>
      <c r="I54" s="19" t="s">
        <v>619</v>
      </c>
      <c r="J54" s="19" t="s">
        <v>620</v>
      </c>
      <c r="K54" s="20" t="s">
        <v>621</v>
      </c>
      <c r="L54"/>
    </row>
    <row r="55" spans="1:12" ht="75" x14ac:dyDescent="0.25">
      <c r="A55">
        <v>48</v>
      </c>
      <c r="B55" s="19">
        <v>143</v>
      </c>
      <c r="C55" s="18" t="s">
        <v>622</v>
      </c>
      <c r="D55" s="30" t="s">
        <v>40</v>
      </c>
      <c r="E55" s="19" t="s">
        <v>623</v>
      </c>
      <c r="F55" s="31">
        <v>1444</v>
      </c>
      <c r="G55" s="31">
        <v>1747.24</v>
      </c>
      <c r="H55" s="32">
        <v>45793</v>
      </c>
      <c r="I55" s="19" t="s">
        <v>624</v>
      </c>
      <c r="J55" s="19" t="s">
        <v>625</v>
      </c>
      <c r="K55" s="20" t="s">
        <v>626</v>
      </c>
      <c r="L55"/>
    </row>
    <row r="56" spans="1:12" ht="45" x14ac:dyDescent="0.25">
      <c r="A56">
        <v>49</v>
      </c>
      <c r="B56" s="19">
        <v>144</v>
      </c>
      <c r="C56" s="18" t="s">
        <v>627</v>
      </c>
      <c r="D56" s="30" t="s">
        <v>40</v>
      </c>
      <c r="E56" s="19" t="s">
        <v>217</v>
      </c>
      <c r="F56" s="31">
        <v>320.04000000000002</v>
      </c>
      <c r="G56" s="31">
        <v>387.25</v>
      </c>
      <c r="H56" s="32">
        <v>45797</v>
      </c>
      <c r="I56" s="19" t="s">
        <v>218</v>
      </c>
      <c r="J56" s="19" t="s">
        <v>628</v>
      </c>
      <c r="K56" s="20" t="s">
        <v>629</v>
      </c>
      <c r="L56"/>
    </row>
    <row r="57" spans="1:12" ht="60" x14ac:dyDescent="0.25">
      <c r="A57">
        <v>50</v>
      </c>
      <c r="B57" s="19">
        <v>145</v>
      </c>
      <c r="C57" s="18" t="s">
        <v>547</v>
      </c>
      <c r="D57" s="30" t="s">
        <v>40</v>
      </c>
      <c r="E57" s="19" t="s">
        <v>63</v>
      </c>
      <c r="F57" s="31">
        <v>33.86</v>
      </c>
      <c r="G57" s="31">
        <v>40.97</v>
      </c>
      <c r="H57" s="32">
        <v>45797</v>
      </c>
      <c r="I57" s="19" t="s">
        <v>414</v>
      </c>
      <c r="J57" s="19" t="s">
        <v>630</v>
      </c>
      <c r="K57" s="20" t="s">
        <v>550</v>
      </c>
      <c r="L57"/>
    </row>
    <row r="58" spans="1:12" ht="60" x14ac:dyDescent="0.25">
      <c r="A58">
        <v>51</v>
      </c>
      <c r="B58" s="19">
        <v>146</v>
      </c>
      <c r="C58" s="18" t="s">
        <v>74</v>
      </c>
      <c r="D58" s="30" t="s">
        <v>40</v>
      </c>
      <c r="E58" s="19" t="s">
        <v>63</v>
      </c>
      <c r="F58" s="31">
        <v>6.01</v>
      </c>
      <c r="G58" s="31">
        <v>7.06</v>
      </c>
      <c r="H58" s="32">
        <v>45797</v>
      </c>
      <c r="I58" s="19" t="s">
        <v>631</v>
      </c>
      <c r="J58" s="19" t="s">
        <v>632</v>
      </c>
      <c r="K58" s="20" t="s">
        <v>322</v>
      </c>
      <c r="L58"/>
    </row>
    <row r="59" spans="1:12" ht="60" x14ac:dyDescent="0.25">
      <c r="A59">
        <v>52</v>
      </c>
      <c r="B59" s="19">
        <v>147</v>
      </c>
      <c r="C59" s="18" t="s">
        <v>131</v>
      </c>
      <c r="D59" s="30" t="s">
        <v>40</v>
      </c>
      <c r="E59" s="19" t="s">
        <v>50</v>
      </c>
      <c r="F59" s="31">
        <v>665</v>
      </c>
      <c r="G59" s="31">
        <v>665</v>
      </c>
      <c r="H59" s="32">
        <v>45798</v>
      </c>
      <c r="I59" s="19" t="s">
        <v>132</v>
      </c>
      <c r="J59" s="19" t="s">
        <v>633</v>
      </c>
      <c r="K59" s="20" t="s">
        <v>134</v>
      </c>
      <c r="L59"/>
    </row>
    <row r="60" spans="1:12" ht="60" x14ac:dyDescent="0.25">
      <c r="A60">
        <v>53</v>
      </c>
      <c r="B60" s="19">
        <v>148</v>
      </c>
      <c r="C60" s="18" t="s">
        <v>74</v>
      </c>
      <c r="D60" s="30" t="s">
        <v>40</v>
      </c>
      <c r="E60" s="19" t="s">
        <v>63</v>
      </c>
      <c r="F60" s="31">
        <v>53.67</v>
      </c>
      <c r="G60" s="31">
        <v>64.94</v>
      </c>
      <c r="H60" s="32">
        <v>45799</v>
      </c>
      <c r="I60" s="19" t="s">
        <v>115</v>
      </c>
      <c r="J60" s="19" t="s">
        <v>634</v>
      </c>
      <c r="K60" s="20" t="s">
        <v>322</v>
      </c>
      <c r="L60"/>
    </row>
    <row r="61" spans="1:12" ht="45" x14ac:dyDescent="0.25">
      <c r="A61">
        <v>54</v>
      </c>
      <c r="B61" s="19">
        <v>149</v>
      </c>
      <c r="C61" s="18" t="s">
        <v>635</v>
      </c>
      <c r="D61" s="30" t="s">
        <v>40</v>
      </c>
      <c r="E61" s="19" t="s">
        <v>50</v>
      </c>
      <c r="F61" s="31">
        <v>1200</v>
      </c>
      <c r="G61" s="31">
        <v>1200</v>
      </c>
      <c r="H61" s="32">
        <v>45800</v>
      </c>
      <c r="I61" s="19" t="s">
        <v>636</v>
      </c>
      <c r="J61" s="19">
        <v>38000</v>
      </c>
      <c r="K61" s="20" t="s">
        <v>637</v>
      </c>
      <c r="L61"/>
    </row>
    <row r="62" spans="1:12" ht="60" x14ac:dyDescent="0.25">
      <c r="A62">
        <v>55</v>
      </c>
      <c r="B62" s="19">
        <v>150</v>
      </c>
      <c r="C62" s="18" t="s">
        <v>162</v>
      </c>
      <c r="D62" s="30" t="s">
        <v>40</v>
      </c>
      <c r="E62" s="19" t="s">
        <v>50</v>
      </c>
      <c r="F62" s="31">
        <v>960</v>
      </c>
      <c r="G62" s="31">
        <v>960</v>
      </c>
      <c r="H62" s="32">
        <v>45803</v>
      </c>
      <c r="I62" s="19" t="s">
        <v>327</v>
      </c>
      <c r="J62" s="19" t="s">
        <v>638</v>
      </c>
      <c r="K62" s="20" t="s">
        <v>639</v>
      </c>
      <c r="L62"/>
    </row>
    <row r="63" spans="1:12" ht="60" x14ac:dyDescent="0.25">
      <c r="A63">
        <v>56</v>
      </c>
      <c r="B63" s="19">
        <v>151</v>
      </c>
      <c r="C63" s="18" t="s">
        <v>162</v>
      </c>
      <c r="D63" s="30" t="s">
        <v>40</v>
      </c>
      <c r="E63" s="19" t="s">
        <v>50</v>
      </c>
      <c r="F63" s="31">
        <v>704</v>
      </c>
      <c r="G63" s="31">
        <v>704</v>
      </c>
      <c r="H63" s="32">
        <v>45803</v>
      </c>
      <c r="I63" s="19" t="s">
        <v>327</v>
      </c>
      <c r="J63" s="19" t="s">
        <v>640</v>
      </c>
      <c r="K63" s="20" t="s">
        <v>639</v>
      </c>
      <c r="L63"/>
    </row>
    <row r="64" spans="1:12" ht="45" x14ac:dyDescent="0.25">
      <c r="A64">
        <v>57</v>
      </c>
      <c r="B64" s="19">
        <v>152</v>
      </c>
      <c r="C64" s="18" t="s">
        <v>641</v>
      </c>
      <c r="D64" s="30" t="s">
        <v>40</v>
      </c>
      <c r="E64" s="19" t="s">
        <v>47</v>
      </c>
      <c r="F64" s="31">
        <v>31.4</v>
      </c>
      <c r="G64" s="31">
        <v>38</v>
      </c>
      <c r="H64" s="32">
        <v>45804</v>
      </c>
      <c r="I64" s="19" t="s">
        <v>48</v>
      </c>
      <c r="J64" s="19" t="s">
        <v>642</v>
      </c>
      <c r="K64" s="20" t="s">
        <v>643</v>
      </c>
      <c r="L64"/>
    </row>
    <row r="65" spans="1:12" ht="60" x14ac:dyDescent="0.25">
      <c r="A65">
        <v>58</v>
      </c>
      <c r="B65" s="19">
        <v>153</v>
      </c>
      <c r="C65" s="18" t="s">
        <v>644</v>
      </c>
      <c r="D65" s="30" t="s">
        <v>40</v>
      </c>
      <c r="E65" s="19" t="s">
        <v>81</v>
      </c>
      <c r="F65" s="31">
        <v>165</v>
      </c>
      <c r="G65" s="31">
        <v>199.65</v>
      </c>
      <c r="H65" s="32">
        <v>45804</v>
      </c>
      <c r="I65" s="19" t="s">
        <v>645</v>
      </c>
      <c r="J65" s="19" t="s">
        <v>646</v>
      </c>
      <c r="K65" s="20" t="s">
        <v>647</v>
      </c>
      <c r="L65"/>
    </row>
    <row r="66" spans="1:12" ht="45" x14ac:dyDescent="0.25">
      <c r="A66">
        <v>59</v>
      </c>
      <c r="B66" s="19">
        <v>154</v>
      </c>
      <c r="C66" s="18" t="s">
        <v>648</v>
      </c>
      <c r="D66" s="30" t="s">
        <v>40</v>
      </c>
      <c r="E66" s="19" t="s">
        <v>43</v>
      </c>
      <c r="F66" s="31">
        <v>1231</v>
      </c>
      <c r="G66" s="31">
        <v>1489.51</v>
      </c>
      <c r="H66" s="32">
        <v>45804</v>
      </c>
      <c r="I66" s="19" t="s">
        <v>649</v>
      </c>
      <c r="J66" s="19" t="s">
        <v>650</v>
      </c>
      <c r="K66" s="20" t="s">
        <v>651</v>
      </c>
      <c r="L66"/>
    </row>
    <row r="67" spans="1:12" ht="90" x14ac:dyDescent="0.25">
      <c r="A67">
        <v>60</v>
      </c>
      <c r="B67" s="19">
        <v>155</v>
      </c>
      <c r="C67" s="18" t="s">
        <v>652</v>
      </c>
      <c r="D67" s="30" t="s">
        <v>40</v>
      </c>
      <c r="E67" s="19" t="s">
        <v>653</v>
      </c>
      <c r="F67" s="31">
        <v>4200</v>
      </c>
      <c r="G67" s="31">
        <v>5082</v>
      </c>
      <c r="H67" s="32">
        <v>45804</v>
      </c>
      <c r="I67" s="19" t="s">
        <v>654</v>
      </c>
      <c r="J67" s="19" t="s">
        <v>655</v>
      </c>
      <c r="K67" s="20" t="s">
        <v>656</v>
      </c>
      <c r="L67"/>
    </row>
    <row r="68" spans="1:12" ht="90" x14ac:dyDescent="0.25">
      <c r="A68">
        <v>61</v>
      </c>
      <c r="B68" s="19">
        <v>157</v>
      </c>
      <c r="C68" s="18" t="s">
        <v>661</v>
      </c>
      <c r="D68" s="30" t="s">
        <v>40</v>
      </c>
      <c r="E68" s="19" t="s">
        <v>662</v>
      </c>
      <c r="F68" s="31">
        <v>12114</v>
      </c>
      <c r="G68" s="31">
        <v>14657.95</v>
      </c>
      <c r="H68" s="32">
        <v>45804</v>
      </c>
      <c r="I68" s="19" t="s">
        <v>663</v>
      </c>
      <c r="J68" s="19" t="s">
        <v>664</v>
      </c>
      <c r="K68" s="20" t="s">
        <v>665</v>
      </c>
      <c r="L68"/>
    </row>
    <row r="69" spans="1:12" ht="60" x14ac:dyDescent="0.25">
      <c r="A69">
        <v>62</v>
      </c>
      <c r="B69" s="19">
        <v>158</v>
      </c>
      <c r="C69" s="18" t="s">
        <v>666</v>
      </c>
      <c r="D69" s="30" t="s">
        <v>40</v>
      </c>
      <c r="E69" s="19" t="s">
        <v>62</v>
      </c>
      <c r="F69" s="31">
        <v>138</v>
      </c>
      <c r="G69" s="31">
        <v>138</v>
      </c>
      <c r="H69" s="32">
        <v>45805</v>
      </c>
      <c r="I69" s="19" t="s">
        <v>538</v>
      </c>
      <c r="J69" s="19" t="s">
        <v>667</v>
      </c>
      <c r="K69" s="20" t="s">
        <v>668</v>
      </c>
      <c r="L69"/>
    </row>
    <row r="70" spans="1:12" ht="60" x14ac:dyDescent="0.25">
      <c r="B70" s="19"/>
      <c r="C70" s="18"/>
      <c r="D70" s="30" t="s">
        <v>40</v>
      </c>
      <c r="E70" s="19" t="s">
        <v>62</v>
      </c>
      <c r="F70" s="31">
        <v>153</v>
      </c>
      <c r="G70" s="31">
        <v>153</v>
      </c>
      <c r="H70" s="32">
        <v>45805</v>
      </c>
      <c r="I70" s="19" t="s">
        <v>538</v>
      </c>
      <c r="J70" s="19" t="s">
        <v>669</v>
      </c>
      <c r="K70" s="20" t="s">
        <v>668</v>
      </c>
      <c r="L70"/>
    </row>
    <row r="71" spans="1:12" ht="60" x14ac:dyDescent="0.25">
      <c r="A71">
        <v>63</v>
      </c>
      <c r="B71" s="19">
        <v>159</v>
      </c>
      <c r="C71" s="18" t="s">
        <v>670</v>
      </c>
      <c r="D71" s="30" t="s">
        <v>40</v>
      </c>
      <c r="E71" s="19" t="s">
        <v>57</v>
      </c>
      <c r="F71" s="31">
        <v>76.8</v>
      </c>
      <c r="G71" s="31">
        <v>92.93</v>
      </c>
      <c r="H71" s="32">
        <v>45806</v>
      </c>
      <c r="I71" s="19" t="s">
        <v>227</v>
      </c>
      <c r="J71" s="19" t="s">
        <v>671</v>
      </c>
      <c r="K71" s="20" t="s">
        <v>672</v>
      </c>
      <c r="L71"/>
    </row>
    <row r="72" spans="1:12" ht="60" x14ac:dyDescent="0.25">
      <c r="A72">
        <v>64</v>
      </c>
      <c r="B72" s="19">
        <v>160</v>
      </c>
      <c r="C72" s="18" t="s">
        <v>673</v>
      </c>
      <c r="D72" s="30" t="s">
        <v>40</v>
      </c>
      <c r="E72" s="19" t="s">
        <v>81</v>
      </c>
      <c r="F72" s="31">
        <v>197.86</v>
      </c>
      <c r="G72" s="31">
        <v>239.41</v>
      </c>
      <c r="H72" s="32">
        <v>45806</v>
      </c>
      <c r="I72" s="19" t="s">
        <v>227</v>
      </c>
      <c r="J72" s="19" t="s">
        <v>674</v>
      </c>
      <c r="K72" s="20" t="s">
        <v>675</v>
      </c>
      <c r="L72"/>
    </row>
    <row r="73" spans="1:12" ht="60" x14ac:dyDescent="0.25">
      <c r="A73">
        <v>65</v>
      </c>
      <c r="B73" s="19">
        <v>161</v>
      </c>
      <c r="C73" s="18" t="s">
        <v>676</v>
      </c>
      <c r="D73" s="30" t="s">
        <v>40</v>
      </c>
      <c r="E73" s="19" t="s">
        <v>43</v>
      </c>
      <c r="F73" s="31">
        <v>377.12</v>
      </c>
      <c r="G73" s="31">
        <v>395.98</v>
      </c>
      <c r="H73" s="32">
        <v>45806</v>
      </c>
      <c r="I73" s="19" t="s">
        <v>677</v>
      </c>
      <c r="J73" s="19" t="s">
        <v>678</v>
      </c>
      <c r="K73" s="20" t="s">
        <v>679</v>
      </c>
      <c r="L73"/>
    </row>
    <row r="74" spans="1:12" ht="45" x14ac:dyDescent="0.25">
      <c r="A74">
        <v>66</v>
      </c>
      <c r="B74" s="19">
        <v>162</v>
      </c>
      <c r="C74" s="18" t="s">
        <v>680</v>
      </c>
      <c r="D74" s="30" t="s">
        <v>40</v>
      </c>
      <c r="E74" s="19" t="s">
        <v>208</v>
      </c>
      <c r="F74" s="31">
        <v>1393</v>
      </c>
      <c r="G74" s="31">
        <v>1685.53</v>
      </c>
      <c r="H74" s="32">
        <v>45807</v>
      </c>
      <c r="I74" s="19" t="s">
        <v>681</v>
      </c>
      <c r="J74" s="19" t="s">
        <v>682</v>
      </c>
      <c r="K74" s="20" t="s">
        <v>683</v>
      </c>
      <c r="L74"/>
    </row>
    <row r="75" spans="1:12" ht="45" x14ac:dyDescent="0.25">
      <c r="A75">
        <v>67</v>
      </c>
      <c r="B75" s="19">
        <v>163</v>
      </c>
      <c r="C75" s="18" t="s">
        <v>684</v>
      </c>
      <c r="D75" s="30" t="s">
        <v>40</v>
      </c>
      <c r="E75" s="19" t="s">
        <v>50</v>
      </c>
      <c r="F75" s="31">
        <v>149</v>
      </c>
      <c r="G75" s="31">
        <v>149</v>
      </c>
      <c r="H75" s="32">
        <v>45809</v>
      </c>
      <c r="I75" s="19" t="s">
        <v>685</v>
      </c>
      <c r="J75" s="19" t="s">
        <v>686</v>
      </c>
      <c r="K75" s="20" t="s">
        <v>687</v>
      </c>
      <c r="L75"/>
    </row>
    <row r="76" spans="1:12" ht="45" x14ac:dyDescent="0.25">
      <c r="A76">
        <v>68</v>
      </c>
      <c r="B76" s="19">
        <v>164</v>
      </c>
      <c r="C76" s="18" t="s">
        <v>688</v>
      </c>
      <c r="D76" s="30" t="s">
        <v>40</v>
      </c>
      <c r="E76" s="19" t="s">
        <v>689</v>
      </c>
      <c r="F76" s="31">
        <v>75.209999999999994</v>
      </c>
      <c r="G76" s="31">
        <v>91</v>
      </c>
      <c r="H76" s="32">
        <v>45810</v>
      </c>
      <c r="I76" s="19" t="s">
        <v>690</v>
      </c>
      <c r="J76" s="19" t="s">
        <v>691</v>
      </c>
      <c r="K76" s="20" t="s">
        <v>692</v>
      </c>
      <c r="L76"/>
    </row>
    <row r="77" spans="1:12" ht="45" x14ac:dyDescent="0.25">
      <c r="A77">
        <v>69</v>
      </c>
      <c r="B77" s="19">
        <v>165</v>
      </c>
      <c r="C77" s="18" t="s">
        <v>693</v>
      </c>
      <c r="D77" s="30" t="s">
        <v>40</v>
      </c>
      <c r="E77" s="19" t="s">
        <v>217</v>
      </c>
      <c r="F77" s="31">
        <v>181.82</v>
      </c>
      <c r="G77" s="31">
        <v>220</v>
      </c>
      <c r="H77" s="32">
        <v>45810</v>
      </c>
      <c r="I77" s="19" t="s">
        <v>218</v>
      </c>
      <c r="J77" s="19" t="s">
        <v>694</v>
      </c>
      <c r="K77" s="20" t="s">
        <v>695</v>
      </c>
      <c r="L77"/>
    </row>
    <row r="78" spans="1:12" ht="90" x14ac:dyDescent="0.25">
      <c r="A78">
        <v>70</v>
      </c>
      <c r="B78" s="19">
        <v>166</v>
      </c>
      <c r="C78" s="18" t="s">
        <v>216</v>
      </c>
      <c r="D78" s="30" t="s">
        <v>40</v>
      </c>
      <c r="E78" s="19" t="s">
        <v>217</v>
      </c>
      <c r="F78" s="31">
        <v>14997.57</v>
      </c>
      <c r="G78" s="31">
        <v>18147.060000000001</v>
      </c>
      <c r="H78" s="32">
        <v>45813</v>
      </c>
      <c r="I78" s="19" t="s">
        <v>218</v>
      </c>
      <c r="J78" s="19" t="s">
        <v>696</v>
      </c>
      <c r="K78" s="20" t="s">
        <v>697</v>
      </c>
      <c r="L78"/>
    </row>
    <row r="79" spans="1:12" ht="90" x14ac:dyDescent="0.25">
      <c r="A79">
        <v>71</v>
      </c>
      <c r="B79" s="19">
        <v>167</v>
      </c>
      <c r="C79" s="18" t="s">
        <v>698</v>
      </c>
      <c r="D79" s="30" t="s">
        <v>40</v>
      </c>
      <c r="E79" s="19" t="s">
        <v>699</v>
      </c>
      <c r="F79" s="31">
        <v>6998</v>
      </c>
      <c r="G79" s="31">
        <v>8467.58</v>
      </c>
      <c r="H79" s="32">
        <v>45814</v>
      </c>
      <c r="I79" s="19" t="s">
        <v>700</v>
      </c>
      <c r="J79" s="19" t="s">
        <v>701</v>
      </c>
      <c r="K79" s="20" t="s">
        <v>702</v>
      </c>
      <c r="L79"/>
    </row>
    <row r="80" spans="1:12" ht="75" x14ac:dyDescent="0.25">
      <c r="A80">
        <v>72</v>
      </c>
      <c r="B80" s="19">
        <v>170</v>
      </c>
      <c r="C80" s="18" t="s">
        <v>714</v>
      </c>
      <c r="D80" s="30" t="s">
        <v>40</v>
      </c>
      <c r="E80" s="19" t="s">
        <v>715</v>
      </c>
      <c r="F80" s="31">
        <v>5780.43</v>
      </c>
      <c r="G80" s="31">
        <v>6994.32</v>
      </c>
      <c r="H80" s="32">
        <v>45817</v>
      </c>
      <c r="I80" s="19" t="s">
        <v>716</v>
      </c>
      <c r="J80" s="19" t="s">
        <v>717</v>
      </c>
      <c r="K80" s="20" t="s">
        <v>718</v>
      </c>
      <c r="L80"/>
    </row>
    <row r="81" spans="1:12" ht="90" x14ac:dyDescent="0.25">
      <c r="A81">
        <v>73</v>
      </c>
      <c r="B81" s="19">
        <v>171</v>
      </c>
      <c r="C81" s="18" t="s">
        <v>719</v>
      </c>
      <c r="D81" s="30" t="s">
        <v>40</v>
      </c>
      <c r="E81" s="19" t="s">
        <v>43</v>
      </c>
      <c r="F81" s="31">
        <v>1400</v>
      </c>
      <c r="G81" s="31">
        <v>1694</v>
      </c>
      <c r="H81" s="32">
        <v>45817</v>
      </c>
      <c r="I81" s="19" t="s">
        <v>406</v>
      </c>
      <c r="J81" s="19" t="s">
        <v>720</v>
      </c>
      <c r="K81" s="20" t="s">
        <v>721</v>
      </c>
    </row>
    <row r="82" spans="1:12" ht="60" x14ac:dyDescent="0.25">
      <c r="A82">
        <v>74</v>
      </c>
      <c r="B82" s="19">
        <v>172</v>
      </c>
      <c r="C82" s="18" t="s">
        <v>74</v>
      </c>
      <c r="D82" s="30" t="s">
        <v>40</v>
      </c>
      <c r="E82" s="19" t="s">
        <v>63</v>
      </c>
      <c r="F82" s="31">
        <v>23.47</v>
      </c>
      <c r="G82" s="31">
        <v>28.4</v>
      </c>
      <c r="H82" s="32">
        <v>45818</v>
      </c>
      <c r="I82" s="19" t="s">
        <v>115</v>
      </c>
      <c r="J82" s="19" t="s">
        <v>722</v>
      </c>
      <c r="K82" s="20" t="s">
        <v>723</v>
      </c>
    </row>
    <row r="83" spans="1:12" ht="60" x14ac:dyDescent="0.25">
      <c r="A83">
        <v>75</v>
      </c>
      <c r="B83" s="19">
        <v>173</v>
      </c>
      <c r="C83" s="18" t="s">
        <v>724</v>
      </c>
      <c r="D83" s="30" t="s">
        <v>40</v>
      </c>
      <c r="E83" s="19" t="s">
        <v>725</v>
      </c>
      <c r="F83" s="31">
        <v>1400</v>
      </c>
      <c r="G83" s="31">
        <v>1470</v>
      </c>
      <c r="H83" s="32">
        <v>45818</v>
      </c>
      <c r="I83" s="19" t="s">
        <v>726</v>
      </c>
      <c r="J83" s="19" t="s">
        <v>727</v>
      </c>
      <c r="K83" s="20" t="s">
        <v>728</v>
      </c>
    </row>
    <row r="84" spans="1:12" ht="30" x14ac:dyDescent="0.25">
      <c r="A84">
        <v>76</v>
      </c>
      <c r="B84" s="19">
        <v>175</v>
      </c>
      <c r="C84" s="18" t="s">
        <v>734</v>
      </c>
      <c r="D84" s="30" t="s">
        <v>40</v>
      </c>
      <c r="E84" s="19" t="s">
        <v>735</v>
      </c>
      <c r="F84" s="31">
        <v>5429.75</v>
      </c>
      <c r="G84" s="31">
        <v>6570</v>
      </c>
      <c r="H84" s="32">
        <v>45820</v>
      </c>
      <c r="I84" s="19" t="s">
        <v>48</v>
      </c>
      <c r="J84" s="19" t="s">
        <v>736</v>
      </c>
      <c r="K84" s="20" t="s">
        <v>737</v>
      </c>
    </row>
    <row r="85" spans="1:12" ht="90" x14ac:dyDescent="0.25">
      <c r="A85">
        <v>77</v>
      </c>
      <c r="B85" s="19">
        <v>178</v>
      </c>
      <c r="C85" s="18" t="s">
        <v>748</v>
      </c>
      <c r="D85" s="30" t="s">
        <v>40</v>
      </c>
      <c r="E85" s="19" t="s">
        <v>749</v>
      </c>
      <c r="F85" s="48">
        <v>11082.13</v>
      </c>
      <c r="G85" s="48">
        <v>11082.13</v>
      </c>
      <c r="H85" s="32">
        <v>45828</v>
      </c>
      <c r="I85" s="19" t="s">
        <v>750</v>
      </c>
      <c r="J85" s="19" t="s">
        <v>751</v>
      </c>
      <c r="K85" s="20" t="s">
        <v>752</v>
      </c>
    </row>
    <row r="86" spans="1:12" ht="60" x14ac:dyDescent="0.25">
      <c r="A86">
        <v>78</v>
      </c>
      <c r="B86" s="19">
        <v>179</v>
      </c>
      <c r="C86" s="18" t="s">
        <v>753</v>
      </c>
      <c r="D86" s="30" t="s">
        <v>40</v>
      </c>
      <c r="E86" s="19" t="s">
        <v>754</v>
      </c>
      <c r="F86" s="48">
        <v>4132.2299999999996</v>
      </c>
      <c r="G86" s="48">
        <v>5000</v>
      </c>
      <c r="H86" s="32">
        <v>45831</v>
      </c>
      <c r="I86" s="19" t="s">
        <v>755</v>
      </c>
      <c r="J86" s="19" t="s">
        <v>756</v>
      </c>
      <c r="K86" s="20" t="s">
        <v>757</v>
      </c>
    </row>
    <row r="87" spans="1:12" ht="90" x14ac:dyDescent="0.25">
      <c r="A87">
        <v>79</v>
      </c>
      <c r="B87" s="19">
        <v>180</v>
      </c>
      <c r="C87" s="18" t="s">
        <v>758</v>
      </c>
      <c r="D87" s="30" t="s">
        <v>40</v>
      </c>
      <c r="E87" s="19" t="s">
        <v>759</v>
      </c>
      <c r="F87" s="48">
        <v>3779</v>
      </c>
      <c r="G87" s="48">
        <v>4572.59</v>
      </c>
      <c r="H87" s="32">
        <v>45833</v>
      </c>
      <c r="I87" s="19" t="s">
        <v>760</v>
      </c>
      <c r="J87" s="19" t="s">
        <v>761</v>
      </c>
      <c r="K87" s="20" t="s">
        <v>762</v>
      </c>
    </row>
    <row r="88" spans="1:12" ht="90" x14ac:dyDescent="0.25">
      <c r="A88">
        <v>80</v>
      </c>
      <c r="B88" s="19">
        <v>181</v>
      </c>
      <c r="C88" s="18" t="s">
        <v>763</v>
      </c>
      <c r="D88" s="30" t="s">
        <v>40</v>
      </c>
      <c r="E88" s="19" t="s">
        <v>764</v>
      </c>
      <c r="F88" s="48">
        <v>3061</v>
      </c>
      <c r="G88" s="48">
        <v>3703.81</v>
      </c>
      <c r="H88" s="32">
        <v>45833</v>
      </c>
      <c r="I88" s="19" t="s">
        <v>290</v>
      </c>
      <c r="J88" s="19" t="s">
        <v>765</v>
      </c>
      <c r="K88" s="20" t="s">
        <v>766</v>
      </c>
    </row>
    <row r="89" spans="1:12" ht="60" x14ac:dyDescent="0.25">
      <c r="A89">
        <v>81</v>
      </c>
      <c r="B89" s="19">
        <v>182</v>
      </c>
      <c r="C89" s="18" t="s">
        <v>767</v>
      </c>
      <c r="D89" s="30" t="s">
        <v>40</v>
      </c>
      <c r="E89" s="19" t="s">
        <v>57</v>
      </c>
      <c r="F89" s="48">
        <v>734.06</v>
      </c>
      <c r="G89" s="48">
        <v>888.21</v>
      </c>
      <c r="H89" s="32">
        <v>45835</v>
      </c>
      <c r="I89" s="19" t="s">
        <v>227</v>
      </c>
      <c r="J89" s="19" t="s">
        <v>768</v>
      </c>
      <c r="K89" s="20" t="s">
        <v>769</v>
      </c>
    </row>
    <row r="90" spans="1:12" x14ac:dyDescent="0.25">
      <c r="B90" s="19"/>
      <c r="C90" s="18"/>
      <c r="D90" s="30"/>
      <c r="E90" s="22" t="s">
        <v>45</v>
      </c>
      <c r="F90" s="23">
        <f>SUM(F3:F89)</f>
        <v>162959.56999999998</v>
      </c>
      <c r="G90" s="23">
        <f>SUM(G3:G89)</f>
        <v>186859.21</v>
      </c>
      <c r="H90" s="32"/>
      <c r="I90" s="19"/>
      <c r="J90" s="19"/>
      <c r="K90" s="20"/>
      <c r="L90" s="25">
        <v>162959.57</v>
      </c>
    </row>
    <row r="91" spans="1:12" x14ac:dyDescent="0.25">
      <c r="B91" s="19"/>
      <c r="C91" s="18"/>
      <c r="D91" s="30"/>
      <c r="E91" s="19"/>
      <c r="F91" s="48"/>
      <c r="G91" s="48"/>
      <c r="H91" s="32"/>
      <c r="I91" s="19"/>
      <c r="J91" s="19"/>
      <c r="K91" s="20"/>
    </row>
    <row r="92" spans="1:12" ht="90" x14ac:dyDescent="0.25">
      <c r="A92">
        <v>1</v>
      </c>
      <c r="B92" s="19">
        <v>112</v>
      </c>
      <c r="C92" s="18" t="s">
        <v>483</v>
      </c>
      <c r="D92" s="29" t="s">
        <v>484</v>
      </c>
      <c r="E92" s="19" t="s">
        <v>485</v>
      </c>
      <c r="F92" s="31">
        <v>6755</v>
      </c>
      <c r="G92" s="31">
        <v>8173.55</v>
      </c>
      <c r="H92" s="32">
        <v>45758</v>
      </c>
      <c r="I92" s="19" t="s">
        <v>486</v>
      </c>
      <c r="J92" s="19" t="s">
        <v>487</v>
      </c>
      <c r="K92" s="20" t="s">
        <v>488</v>
      </c>
      <c r="L92"/>
    </row>
    <row r="93" spans="1:12" ht="60" x14ac:dyDescent="0.25">
      <c r="A93">
        <v>2</v>
      </c>
      <c r="B93" s="19">
        <v>113</v>
      </c>
      <c r="C93" s="18" t="s">
        <v>489</v>
      </c>
      <c r="D93" s="29" t="s">
        <v>490</v>
      </c>
      <c r="E93" s="19" t="s">
        <v>41</v>
      </c>
      <c r="F93" s="31">
        <v>13066.9</v>
      </c>
      <c r="G93" s="31">
        <v>13720.25</v>
      </c>
      <c r="H93" s="32">
        <v>45758</v>
      </c>
      <c r="I93" s="19" t="s">
        <v>491</v>
      </c>
      <c r="J93" s="19" t="s">
        <v>492</v>
      </c>
      <c r="K93" s="20" t="s">
        <v>493</v>
      </c>
      <c r="L93"/>
    </row>
    <row r="94" spans="1:12" ht="60" x14ac:dyDescent="0.25">
      <c r="B94" s="19"/>
      <c r="C94" s="18"/>
      <c r="D94" s="29" t="s">
        <v>490</v>
      </c>
      <c r="E94" s="19" t="s">
        <v>41</v>
      </c>
      <c r="F94" s="31">
        <v>180</v>
      </c>
      <c r="G94" s="31">
        <v>189</v>
      </c>
      <c r="H94" s="32">
        <v>45758</v>
      </c>
      <c r="I94" s="19" t="s">
        <v>494</v>
      </c>
      <c r="J94" s="19" t="s">
        <v>495</v>
      </c>
      <c r="K94" s="20" t="s">
        <v>493</v>
      </c>
      <c r="L94"/>
    </row>
    <row r="95" spans="1:12" ht="60" x14ac:dyDescent="0.25">
      <c r="B95" s="19"/>
      <c r="C95" s="18"/>
      <c r="D95" s="29" t="s">
        <v>490</v>
      </c>
      <c r="E95" s="19" t="s">
        <v>41</v>
      </c>
      <c r="F95" s="31">
        <v>1579.44</v>
      </c>
      <c r="G95" s="31">
        <v>1658.41</v>
      </c>
      <c r="H95" s="32">
        <v>45758</v>
      </c>
      <c r="I95" s="19" t="s">
        <v>42</v>
      </c>
      <c r="J95" s="19" t="s">
        <v>496</v>
      </c>
      <c r="K95" s="20" t="s">
        <v>493</v>
      </c>
      <c r="L95"/>
    </row>
    <row r="96" spans="1:12" ht="60" x14ac:dyDescent="0.25">
      <c r="B96" s="19"/>
      <c r="C96" s="18"/>
      <c r="D96" s="29" t="s">
        <v>490</v>
      </c>
      <c r="E96" s="19" t="s">
        <v>41</v>
      </c>
      <c r="F96" s="31">
        <v>523.20000000000005</v>
      </c>
      <c r="G96" s="31">
        <v>549.36</v>
      </c>
      <c r="H96" s="32">
        <v>45758</v>
      </c>
      <c r="I96" s="19" t="s">
        <v>497</v>
      </c>
      <c r="J96" s="19" t="s">
        <v>498</v>
      </c>
      <c r="K96" s="20" t="s">
        <v>493</v>
      </c>
      <c r="L96"/>
    </row>
    <row r="97" spans="1:12" ht="60" x14ac:dyDescent="0.25">
      <c r="B97" s="19"/>
      <c r="C97" s="18"/>
      <c r="D97" s="29" t="s">
        <v>490</v>
      </c>
      <c r="E97" s="19" t="s">
        <v>41</v>
      </c>
      <c r="F97" s="31">
        <v>202</v>
      </c>
      <c r="G97" s="31">
        <v>212.1</v>
      </c>
      <c r="H97" s="32">
        <v>45758</v>
      </c>
      <c r="I97" s="19" t="s">
        <v>72</v>
      </c>
      <c r="J97" s="19" t="s">
        <v>499</v>
      </c>
      <c r="K97" s="20" t="s">
        <v>493</v>
      </c>
      <c r="L97"/>
    </row>
    <row r="98" spans="1:12" ht="60" x14ac:dyDescent="0.25">
      <c r="B98" s="19"/>
      <c r="C98" s="18"/>
      <c r="D98" s="29" t="s">
        <v>490</v>
      </c>
      <c r="E98" s="19" t="s">
        <v>41</v>
      </c>
      <c r="F98" s="31">
        <v>2205</v>
      </c>
      <c r="G98" s="31">
        <v>2315.25</v>
      </c>
      <c r="H98" s="32">
        <v>45758</v>
      </c>
      <c r="I98" s="19" t="s">
        <v>500</v>
      </c>
      <c r="J98" s="19" t="s">
        <v>501</v>
      </c>
      <c r="K98" s="20" t="s">
        <v>493</v>
      </c>
      <c r="L98"/>
    </row>
    <row r="99" spans="1:12" ht="60" x14ac:dyDescent="0.25">
      <c r="A99">
        <v>3</v>
      </c>
      <c r="B99" s="19">
        <v>114</v>
      </c>
      <c r="C99" s="18" t="s">
        <v>489</v>
      </c>
      <c r="D99" s="29" t="s">
        <v>502</v>
      </c>
      <c r="E99" s="19" t="s">
        <v>41</v>
      </c>
      <c r="F99" s="31">
        <v>640</v>
      </c>
      <c r="G99" s="31">
        <v>672</v>
      </c>
      <c r="H99" s="32">
        <v>45758</v>
      </c>
      <c r="I99" s="19" t="s">
        <v>503</v>
      </c>
      <c r="J99" s="19" t="s">
        <v>504</v>
      </c>
      <c r="K99" s="20" t="s">
        <v>493</v>
      </c>
      <c r="L99"/>
    </row>
    <row r="100" spans="1:12" ht="60" x14ac:dyDescent="0.25">
      <c r="B100" s="19"/>
      <c r="C100" s="18"/>
      <c r="D100" s="29" t="s">
        <v>502</v>
      </c>
      <c r="E100" s="19" t="s">
        <v>41</v>
      </c>
      <c r="F100" s="31">
        <v>7475</v>
      </c>
      <c r="G100" s="31">
        <v>7848.75</v>
      </c>
      <c r="H100" s="32">
        <v>45758</v>
      </c>
      <c r="I100" s="19" t="s">
        <v>42</v>
      </c>
      <c r="J100" s="19" t="s">
        <v>505</v>
      </c>
      <c r="K100" s="20" t="s">
        <v>493</v>
      </c>
      <c r="L100"/>
    </row>
    <row r="101" spans="1:12" ht="60" x14ac:dyDescent="0.25">
      <c r="B101" s="19"/>
      <c r="C101" s="18"/>
      <c r="D101" s="29" t="s">
        <v>502</v>
      </c>
      <c r="E101" s="19" t="s">
        <v>41</v>
      </c>
      <c r="F101" s="31">
        <v>495.6</v>
      </c>
      <c r="G101" s="31">
        <v>520.38</v>
      </c>
      <c r="H101" s="32">
        <v>45758</v>
      </c>
      <c r="I101" s="19" t="s">
        <v>491</v>
      </c>
      <c r="J101" s="19" t="s">
        <v>506</v>
      </c>
      <c r="K101" s="20" t="s">
        <v>493</v>
      </c>
      <c r="L101"/>
    </row>
    <row r="102" spans="1:12" ht="60" x14ac:dyDescent="0.25">
      <c r="B102" s="19"/>
      <c r="C102" s="18"/>
      <c r="D102" s="29" t="s">
        <v>502</v>
      </c>
      <c r="E102" s="19" t="s">
        <v>41</v>
      </c>
      <c r="F102" s="31">
        <v>1991.5</v>
      </c>
      <c r="G102" s="31">
        <v>2091.08</v>
      </c>
      <c r="H102" s="32">
        <v>45758</v>
      </c>
      <c r="I102" s="19" t="s">
        <v>44</v>
      </c>
      <c r="J102" s="19" t="s">
        <v>507</v>
      </c>
      <c r="K102" s="20" t="s">
        <v>493</v>
      </c>
      <c r="L102"/>
    </row>
    <row r="103" spans="1:12" ht="60" x14ac:dyDescent="0.25">
      <c r="A103">
        <v>4</v>
      </c>
      <c r="B103" s="19">
        <v>133</v>
      </c>
      <c r="C103" s="18" t="s">
        <v>581</v>
      </c>
      <c r="D103" s="29" t="s">
        <v>582</v>
      </c>
      <c r="E103" s="19" t="s">
        <v>583</v>
      </c>
      <c r="F103" s="31">
        <v>100000</v>
      </c>
      <c r="G103" s="31">
        <v>121000</v>
      </c>
      <c r="H103" s="32">
        <v>45779</v>
      </c>
      <c r="I103" s="19" t="s">
        <v>584</v>
      </c>
      <c r="J103" s="19" t="s">
        <v>585</v>
      </c>
      <c r="K103" s="20" t="s">
        <v>586</v>
      </c>
      <c r="L103"/>
    </row>
    <row r="104" spans="1:12" ht="90" x14ac:dyDescent="0.25">
      <c r="A104">
        <v>5</v>
      </c>
      <c r="B104" s="19">
        <v>156</v>
      </c>
      <c r="C104" s="18" t="s">
        <v>483</v>
      </c>
      <c r="D104" s="29" t="s">
        <v>657</v>
      </c>
      <c r="E104" s="19" t="s">
        <v>485</v>
      </c>
      <c r="F104" s="31">
        <v>3525</v>
      </c>
      <c r="G104" s="31">
        <v>4265.21</v>
      </c>
      <c r="H104" s="32">
        <v>45804</v>
      </c>
      <c r="I104" s="19" t="s">
        <v>658</v>
      </c>
      <c r="J104" s="19" t="s">
        <v>659</v>
      </c>
      <c r="K104" s="20" t="s">
        <v>660</v>
      </c>
      <c r="L104"/>
    </row>
    <row r="105" spans="1:12" ht="90" x14ac:dyDescent="0.25">
      <c r="A105">
        <v>6</v>
      </c>
      <c r="B105" s="19">
        <v>168</v>
      </c>
      <c r="C105" s="18" t="s">
        <v>703</v>
      </c>
      <c r="D105" s="29" t="s">
        <v>704</v>
      </c>
      <c r="E105" s="19" t="s">
        <v>58</v>
      </c>
      <c r="F105" s="31">
        <v>15610</v>
      </c>
      <c r="G105" s="31">
        <v>16390.5</v>
      </c>
      <c r="H105" s="32">
        <v>45814</v>
      </c>
      <c r="I105" s="19" t="s">
        <v>705</v>
      </c>
      <c r="J105" s="19" t="s">
        <v>706</v>
      </c>
      <c r="K105" s="20" t="s">
        <v>707</v>
      </c>
      <c r="L105"/>
    </row>
    <row r="106" spans="1:12" ht="90" x14ac:dyDescent="0.25">
      <c r="B106" s="19"/>
      <c r="C106" s="18"/>
      <c r="D106" s="29" t="s">
        <v>704</v>
      </c>
      <c r="E106" s="19" t="s">
        <v>58</v>
      </c>
      <c r="F106" s="31">
        <v>984</v>
      </c>
      <c r="G106" s="31">
        <v>1033.2</v>
      </c>
      <c r="H106" s="32">
        <v>45814</v>
      </c>
      <c r="I106" s="19" t="s">
        <v>708</v>
      </c>
      <c r="J106" s="19" t="s">
        <v>709</v>
      </c>
      <c r="K106" s="20" t="s">
        <v>707</v>
      </c>
      <c r="L106"/>
    </row>
    <row r="107" spans="1:12" ht="180" x14ac:dyDescent="0.25">
      <c r="A107">
        <v>7</v>
      </c>
      <c r="B107" s="19">
        <v>174</v>
      </c>
      <c r="C107" s="18" t="s">
        <v>729</v>
      </c>
      <c r="D107" s="29" t="s">
        <v>730</v>
      </c>
      <c r="E107" s="19" t="s">
        <v>731</v>
      </c>
      <c r="F107" s="31">
        <v>380</v>
      </c>
      <c r="G107" s="31">
        <v>399</v>
      </c>
      <c r="H107" s="32">
        <v>45818</v>
      </c>
      <c r="I107" s="19" t="s">
        <v>77</v>
      </c>
      <c r="J107" s="19" t="s">
        <v>732</v>
      </c>
      <c r="K107" s="20" t="s">
        <v>733</v>
      </c>
    </row>
    <row r="108" spans="1:12" ht="60" x14ac:dyDescent="0.25">
      <c r="A108">
        <v>8</v>
      </c>
      <c r="B108" s="19">
        <v>169</v>
      </c>
      <c r="C108" s="18" t="s">
        <v>710</v>
      </c>
      <c r="D108" s="29" t="s">
        <v>711</v>
      </c>
      <c r="E108" s="19" t="s">
        <v>41</v>
      </c>
      <c r="F108" s="31">
        <v>8100</v>
      </c>
      <c r="G108" s="31">
        <v>8505</v>
      </c>
      <c r="H108" s="32">
        <v>45814</v>
      </c>
      <c r="I108" s="19" t="s">
        <v>42</v>
      </c>
      <c r="J108" s="19" t="s">
        <v>712</v>
      </c>
      <c r="K108" s="20" t="s">
        <v>713</v>
      </c>
      <c r="L108"/>
    </row>
    <row r="109" spans="1:12" ht="60" x14ac:dyDescent="0.25">
      <c r="A109">
        <v>9</v>
      </c>
      <c r="B109" s="19">
        <v>183</v>
      </c>
      <c r="C109" s="18" t="s">
        <v>770</v>
      </c>
      <c r="D109" s="30" t="s">
        <v>771</v>
      </c>
      <c r="E109" s="19" t="s">
        <v>75</v>
      </c>
      <c r="F109" s="48">
        <v>36312.5</v>
      </c>
      <c r="G109" s="48">
        <v>38128.125</v>
      </c>
      <c r="H109" s="49"/>
      <c r="I109" s="19" t="s">
        <v>44</v>
      </c>
      <c r="J109" s="50"/>
      <c r="K109" s="20" t="s">
        <v>772</v>
      </c>
      <c r="L109" s="51" t="s">
        <v>773</v>
      </c>
    </row>
    <row r="110" spans="1:12" ht="105" x14ac:dyDescent="0.25">
      <c r="A110">
        <v>10</v>
      </c>
      <c r="B110" s="19">
        <v>177</v>
      </c>
      <c r="C110" s="18" t="s">
        <v>742</v>
      </c>
      <c r="D110" s="29" t="s">
        <v>743</v>
      </c>
      <c r="E110" s="19" t="s">
        <v>744</v>
      </c>
      <c r="F110" s="48">
        <v>128000</v>
      </c>
      <c r="G110" s="48">
        <v>154880</v>
      </c>
      <c r="H110" s="32">
        <v>45821</v>
      </c>
      <c r="I110" s="19" t="s">
        <v>745</v>
      </c>
      <c r="J110" s="19" t="s">
        <v>746</v>
      </c>
      <c r="K110" s="20" t="s">
        <v>747</v>
      </c>
    </row>
    <row r="111" spans="1:12" ht="60" x14ac:dyDescent="0.25">
      <c r="A111">
        <v>11</v>
      </c>
      <c r="B111" s="19">
        <v>176</v>
      </c>
      <c r="C111" s="18" t="s">
        <v>738</v>
      </c>
      <c r="D111" s="29" t="s">
        <v>739</v>
      </c>
      <c r="E111" s="19" t="s">
        <v>41</v>
      </c>
      <c r="F111" s="31">
        <v>1851.2</v>
      </c>
      <c r="G111" s="31">
        <v>1943.76</v>
      </c>
      <c r="H111" s="32">
        <v>45821</v>
      </c>
      <c r="I111" s="19" t="s">
        <v>72</v>
      </c>
      <c r="J111" s="19" t="s">
        <v>740</v>
      </c>
      <c r="K111" s="20" t="s">
        <v>741</v>
      </c>
    </row>
    <row r="112" spans="1:12" x14ac:dyDescent="0.25">
      <c r="E112" s="22" t="s">
        <v>45</v>
      </c>
      <c r="F112" s="23">
        <f>SUM(F92:F111)</f>
        <v>329876.34000000003</v>
      </c>
      <c r="G112" s="23">
        <f>SUM(G92:G111)</f>
        <v>384494.92500000005</v>
      </c>
      <c r="L112" s="25">
        <v>329876.34000000003</v>
      </c>
    </row>
  </sheetData>
  <autoFilter ref="B1:L111" xr:uid="{16C3F41F-634D-43C6-93CB-6D3BBFC050D8}">
    <sortState xmlns:xlrd2="http://schemas.microsoft.com/office/spreadsheetml/2017/richdata2" ref="B2:L111">
      <sortCondition ref="D1:D11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F8D3D1-89D2-487C-BF50-45307228AED4}">
  <dimension ref="A1:L214"/>
  <sheetViews>
    <sheetView topLeftCell="A85" workbookViewId="0">
      <selection activeCell="J94" sqref="J94"/>
    </sheetView>
  </sheetViews>
  <sheetFormatPr defaultRowHeight="15" x14ac:dyDescent="0.25"/>
  <cols>
    <col min="2" max="2" width="5.42578125" customWidth="1"/>
    <col min="3" max="3" width="29.28515625" customWidth="1"/>
    <col min="4" max="4" width="13.85546875" customWidth="1"/>
    <col min="5" max="5" width="11.85546875" customWidth="1"/>
    <col min="6" max="6" width="14.5703125" style="13" bestFit="1" customWidth="1"/>
    <col min="7" max="7" width="13.140625" style="14" customWidth="1"/>
    <col min="8" max="8" width="11" bestFit="1" customWidth="1"/>
    <col min="9" max="9" width="27" customWidth="1"/>
    <col min="10" max="10" width="10.5703125" customWidth="1"/>
    <col min="11" max="11" width="11.7109375" customWidth="1"/>
    <col min="12" max="12" width="25.28515625" style="25" customWidth="1"/>
    <col min="13" max="13" width="8.7109375" customWidth="1"/>
    <col min="258" max="258" width="5.42578125" customWidth="1"/>
    <col min="259" max="259" width="29.28515625" customWidth="1"/>
    <col min="260" max="260" width="13.85546875" customWidth="1"/>
    <col min="261" max="261" width="11.85546875" customWidth="1"/>
    <col min="262" max="262" width="12" customWidth="1"/>
    <col min="263" max="263" width="13.140625" customWidth="1"/>
    <col min="264" max="264" width="11" bestFit="1" customWidth="1"/>
    <col min="265" max="265" width="27" customWidth="1"/>
    <col min="266" max="266" width="10.5703125" customWidth="1"/>
    <col min="267" max="267" width="11.7109375" customWidth="1"/>
    <col min="268" max="268" width="25.28515625" customWidth="1"/>
    <col min="269" max="269" width="8.7109375" customWidth="1"/>
    <col min="514" max="514" width="5.42578125" customWidth="1"/>
    <col min="515" max="515" width="29.28515625" customWidth="1"/>
    <col min="516" max="516" width="13.85546875" customWidth="1"/>
    <col min="517" max="517" width="11.85546875" customWidth="1"/>
    <col min="518" max="518" width="12" customWidth="1"/>
    <col min="519" max="519" width="13.140625" customWidth="1"/>
    <col min="520" max="520" width="11" bestFit="1" customWidth="1"/>
    <col min="521" max="521" width="27" customWidth="1"/>
    <col min="522" max="522" width="10.5703125" customWidth="1"/>
    <col min="523" max="523" width="11.7109375" customWidth="1"/>
    <col min="524" max="524" width="25.28515625" customWidth="1"/>
    <col min="525" max="525" width="8.7109375" customWidth="1"/>
    <col min="770" max="770" width="5.42578125" customWidth="1"/>
    <col min="771" max="771" width="29.28515625" customWidth="1"/>
    <col min="772" max="772" width="13.85546875" customWidth="1"/>
    <col min="773" max="773" width="11.85546875" customWidth="1"/>
    <col min="774" max="774" width="12" customWidth="1"/>
    <col min="775" max="775" width="13.140625" customWidth="1"/>
    <col min="776" max="776" width="11" bestFit="1" customWidth="1"/>
    <col min="777" max="777" width="27" customWidth="1"/>
    <col min="778" max="778" width="10.5703125" customWidth="1"/>
    <col min="779" max="779" width="11.7109375" customWidth="1"/>
    <col min="780" max="780" width="25.28515625" customWidth="1"/>
    <col min="781" max="781" width="8.7109375" customWidth="1"/>
    <col min="1026" max="1026" width="5.42578125" customWidth="1"/>
    <col min="1027" max="1027" width="29.28515625" customWidth="1"/>
    <col min="1028" max="1028" width="13.85546875" customWidth="1"/>
    <col min="1029" max="1029" width="11.85546875" customWidth="1"/>
    <col min="1030" max="1030" width="12" customWidth="1"/>
    <col min="1031" max="1031" width="13.140625" customWidth="1"/>
    <col min="1032" max="1032" width="11" bestFit="1" customWidth="1"/>
    <col min="1033" max="1033" width="27" customWidth="1"/>
    <col min="1034" max="1034" width="10.5703125" customWidth="1"/>
    <col min="1035" max="1035" width="11.7109375" customWidth="1"/>
    <col min="1036" max="1036" width="25.28515625" customWidth="1"/>
    <col min="1037" max="1037" width="8.7109375" customWidth="1"/>
    <col min="1282" max="1282" width="5.42578125" customWidth="1"/>
    <col min="1283" max="1283" width="29.28515625" customWidth="1"/>
    <col min="1284" max="1284" width="13.85546875" customWidth="1"/>
    <col min="1285" max="1285" width="11.85546875" customWidth="1"/>
    <col min="1286" max="1286" width="12" customWidth="1"/>
    <col min="1287" max="1287" width="13.140625" customWidth="1"/>
    <col min="1288" max="1288" width="11" bestFit="1" customWidth="1"/>
    <col min="1289" max="1289" width="27" customWidth="1"/>
    <col min="1290" max="1290" width="10.5703125" customWidth="1"/>
    <col min="1291" max="1291" width="11.7109375" customWidth="1"/>
    <col min="1292" max="1292" width="25.28515625" customWidth="1"/>
    <col min="1293" max="1293" width="8.7109375" customWidth="1"/>
    <col min="1538" max="1538" width="5.42578125" customWidth="1"/>
    <col min="1539" max="1539" width="29.28515625" customWidth="1"/>
    <col min="1540" max="1540" width="13.85546875" customWidth="1"/>
    <col min="1541" max="1541" width="11.85546875" customWidth="1"/>
    <col min="1542" max="1542" width="12" customWidth="1"/>
    <col min="1543" max="1543" width="13.140625" customWidth="1"/>
    <col min="1544" max="1544" width="11" bestFit="1" customWidth="1"/>
    <col min="1545" max="1545" width="27" customWidth="1"/>
    <col min="1546" max="1546" width="10.5703125" customWidth="1"/>
    <col min="1547" max="1547" width="11.7109375" customWidth="1"/>
    <col min="1548" max="1548" width="25.28515625" customWidth="1"/>
    <col min="1549" max="1549" width="8.7109375" customWidth="1"/>
    <col min="1794" max="1794" width="5.42578125" customWidth="1"/>
    <col min="1795" max="1795" width="29.28515625" customWidth="1"/>
    <col min="1796" max="1796" width="13.85546875" customWidth="1"/>
    <col min="1797" max="1797" width="11.85546875" customWidth="1"/>
    <col min="1798" max="1798" width="12" customWidth="1"/>
    <col min="1799" max="1799" width="13.140625" customWidth="1"/>
    <col min="1800" max="1800" width="11" bestFit="1" customWidth="1"/>
    <col min="1801" max="1801" width="27" customWidth="1"/>
    <col min="1802" max="1802" width="10.5703125" customWidth="1"/>
    <col min="1803" max="1803" width="11.7109375" customWidth="1"/>
    <col min="1804" max="1804" width="25.28515625" customWidth="1"/>
    <col min="1805" max="1805" width="8.7109375" customWidth="1"/>
    <col min="2050" max="2050" width="5.42578125" customWidth="1"/>
    <col min="2051" max="2051" width="29.28515625" customWidth="1"/>
    <col min="2052" max="2052" width="13.85546875" customWidth="1"/>
    <col min="2053" max="2053" width="11.85546875" customWidth="1"/>
    <col min="2054" max="2054" width="12" customWidth="1"/>
    <col min="2055" max="2055" width="13.140625" customWidth="1"/>
    <col min="2056" max="2056" width="11" bestFit="1" customWidth="1"/>
    <col min="2057" max="2057" width="27" customWidth="1"/>
    <col min="2058" max="2058" width="10.5703125" customWidth="1"/>
    <col min="2059" max="2059" width="11.7109375" customWidth="1"/>
    <col min="2060" max="2060" width="25.28515625" customWidth="1"/>
    <col min="2061" max="2061" width="8.7109375" customWidth="1"/>
    <col min="2306" max="2306" width="5.42578125" customWidth="1"/>
    <col min="2307" max="2307" width="29.28515625" customWidth="1"/>
    <col min="2308" max="2308" width="13.85546875" customWidth="1"/>
    <col min="2309" max="2309" width="11.85546875" customWidth="1"/>
    <col min="2310" max="2310" width="12" customWidth="1"/>
    <col min="2311" max="2311" width="13.140625" customWidth="1"/>
    <col min="2312" max="2312" width="11" bestFit="1" customWidth="1"/>
    <col min="2313" max="2313" width="27" customWidth="1"/>
    <col min="2314" max="2314" width="10.5703125" customWidth="1"/>
    <col min="2315" max="2315" width="11.7109375" customWidth="1"/>
    <col min="2316" max="2316" width="25.28515625" customWidth="1"/>
    <col min="2317" max="2317" width="8.7109375" customWidth="1"/>
    <col min="2562" max="2562" width="5.42578125" customWidth="1"/>
    <col min="2563" max="2563" width="29.28515625" customWidth="1"/>
    <col min="2564" max="2564" width="13.85546875" customWidth="1"/>
    <col min="2565" max="2565" width="11.85546875" customWidth="1"/>
    <col min="2566" max="2566" width="12" customWidth="1"/>
    <col min="2567" max="2567" width="13.140625" customWidth="1"/>
    <col min="2568" max="2568" width="11" bestFit="1" customWidth="1"/>
    <col min="2569" max="2569" width="27" customWidth="1"/>
    <col min="2570" max="2570" width="10.5703125" customWidth="1"/>
    <col min="2571" max="2571" width="11.7109375" customWidth="1"/>
    <col min="2572" max="2572" width="25.28515625" customWidth="1"/>
    <col min="2573" max="2573" width="8.7109375" customWidth="1"/>
    <col min="2818" max="2818" width="5.42578125" customWidth="1"/>
    <col min="2819" max="2819" width="29.28515625" customWidth="1"/>
    <col min="2820" max="2820" width="13.85546875" customWidth="1"/>
    <col min="2821" max="2821" width="11.85546875" customWidth="1"/>
    <col min="2822" max="2822" width="12" customWidth="1"/>
    <col min="2823" max="2823" width="13.140625" customWidth="1"/>
    <col min="2824" max="2824" width="11" bestFit="1" customWidth="1"/>
    <col min="2825" max="2825" width="27" customWidth="1"/>
    <col min="2826" max="2826" width="10.5703125" customWidth="1"/>
    <col min="2827" max="2827" width="11.7109375" customWidth="1"/>
    <col min="2828" max="2828" width="25.28515625" customWidth="1"/>
    <col min="2829" max="2829" width="8.7109375" customWidth="1"/>
    <col min="3074" max="3074" width="5.42578125" customWidth="1"/>
    <col min="3075" max="3075" width="29.28515625" customWidth="1"/>
    <col min="3076" max="3076" width="13.85546875" customWidth="1"/>
    <col min="3077" max="3077" width="11.85546875" customWidth="1"/>
    <col min="3078" max="3078" width="12" customWidth="1"/>
    <col min="3079" max="3079" width="13.140625" customWidth="1"/>
    <col min="3080" max="3080" width="11" bestFit="1" customWidth="1"/>
    <col min="3081" max="3081" width="27" customWidth="1"/>
    <col min="3082" max="3082" width="10.5703125" customWidth="1"/>
    <col min="3083" max="3083" width="11.7109375" customWidth="1"/>
    <col min="3084" max="3084" width="25.28515625" customWidth="1"/>
    <col min="3085" max="3085" width="8.7109375" customWidth="1"/>
    <col min="3330" max="3330" width="5.42578125" customWidth="1"/>
    <col min="3331" max="3331" width="29.28515625" customWidth="1"/>
    <col min="3332" max="3332" width="13.85546875" customWidth="1"/>
    <col min="3333" max="3333" width="11.85546875" customWidth="1"/>
    <col min="3334" max="3334" width="12" customWidth="1"/>
    <col min="3335" max="3335" width="13.140625" customWidth="1"/>
    <col min="3336" max="3336" width="11" bestFit="1" customWidth="1"/>
    <col min="3337" max="3337" width="27" customWidth="1"/>
    <col min="3338" max="3338" width="10.5703125" customWidth="1"/>
    <col min="3339" max="3339" width="11.7109375" customWidth="1"/>
    <col min="3340" max="3340" width="25.28515625" customWidth="1"/>
    <col min="3341" max="3341" width="8.7109375" customWidth="1"/>
    <col min="3586" max="3586" width="5.42578125" customWidth="1"/>
    <col min="3587" max="3587" width="29.28515625" customWidth="1"/>
    <col min="3588" max="3588" width="13.85546875" customWidth="1"/>
    <col min="3589" max="3589" width="11.85546875" customWidth="1"/>
    <col min="3590" max="3590" width="12" customWidth="1"/>
    <col min="3591" max="3591" width="13.140625" customWidth="1"/>
    <col min="3592" max="3592" width="11" bestFit="1" customWidth="1"/>
    <col min="3593" max="3593" width="27" customWidth="1"/>
    <col min="3594" max="3594" width="10.5703125" customWidth="1"/>
    <col min="3595" max="3595" width="11.7109375" customWidth="1"/>
    <col min="3596" max="3596" width="25.28515625" customWidth="1"/>
    <col min="3597" max="3597" width="8.7109375" customWidth="1"/>
    <col min="3842" max="3842" width="5.42578125" customWidth="1"/>
    <col min="3843" max="3843" width="29.28515625" customWidth="1"/>
    <col min="3844" max="3844" width="13.85546875" customWidth="1"/>
    <col min="3845" max="3845" width="11.85546875" customWidth="1"/>
    <col min="3846" max="3846" width="12" customWidth="1"/>
    <col min="3847" max="3847" width="13.140625" customWidth="1"/>
    <col min="3848" max="3848" width="11" bestFit="1" customWidth="1"/>
    <col min="3849" max="3849" width="27" customWidth="1"/>
    <col min="3850" max="3850" width="10.5703125" customWidth="1"/>
    <col min="3851" max="3851" width="11.7109375" customWidth="1"/>
    <col min="3852" max="3852" width="25.28515625" customWidth="1"/>
    <col min="3853" max="3853" width="8.7109375" customWidth="1"/>
    <col min="4098" max="4098" width="5.42578125" customWidth="1"/>
    <col min="4099" max="4099" width="29.28515625" customWidth="1"/>
    <col min="4100" max="4100" width="13.85546875" customWidth="1"/>
    <col min="4101" max="4101" width="11.85546875" customWidth="1"/>
    <col min="4102" max="4102" width="12" customWidth="1"/>
    <col min="4103" max="4103" width="13.140625" customWidth="1"/>
    <col min="4104" max="4104" width="11" bestFit="1" customWidth="1"/>
    <col min="4105" max="4105" width="27" customWidth="1"/>
    <col min="4106" max="4106" width="10.5703125" customWidth="1"/>
    <col min="4107" max="4107" width="11.7109375" customWidth="1"/>
    <col min="4108" max="4108" width="25.28515625" customWidth="1"/>
    <col min="4109" max="4109" width="8.7109375" customWidth="1"/>
    <col min="4354" max="4354" width="5.42578125" customWidth="1"/>
    <col min="4355" max="4355" width="29.28515625" customWidth="1"/>
    <col min="4356" max="4356" width="13.85546875" customWidth="1"/>
    <col min="4357" max="4357" width="11.85546875" customWidth="1"/>
    <col min="4358" max="4358" width="12" customWidth="1"/>
    <col min="4359" max="4359" width="13.140625" customWidth="1"/>
    <col min="4360" max="4360" width="11" bestFit="1" customWidth="1"/>
    <col min="4361" max="4361" width="27" customWidth="1"/>
    <col min="4362" max="4362" width="10.5703125" customWidth="1"/>
    <col min="4363" max="4363" width="11.7109375" customWidth="1"/>
    <col min="4364" max="4364" width="25.28515625" customWidth="1"/>
    <col min="4365" max="4365" width="8.7109375" customWidth="1"/>
    <col min="4610" max="4610" width="5.42578125" customWidth="1"/>
    <col min="4611" max="4611" width="29.28515625" customWidth="1"/>
    <col min="4612" max="4612" width="13.85546875" customWidth="1"/>
    <col min="4613" max="4613" width="11.85546875" customWidth="1"/>
    <col min="4614" max="4614" width="12" customWidth="1"/>
    <col min="4615" max="4615" width="13.140625" customWidth="1"/>
    <col min="4616" max="4616" width="11" bestFit="1" customWidth="1"/>
    <col min="4617" max="4617" width="27" customWidth="1"/>
    <col min="4618" max="4618" width="10.5703125" customWidth="1"/>
    <col min="4619" max="4619" width="11.7109375" customWidth="1"/>
    <col min="4620" max="4620" width="25.28515625" customWidth="1"/>
    <col min="4621" max="4621" width="8.7109375" customWidth="1"/>
    <col min="4866" max="4866" width="5.42578125" customWidth="1"/>
    <col min="4867" max="4867" width="29.28515625" customWidth="1"/>
    <col min="4868" max="4868" width="13.85546875" customWidth="1"/>
    <col min="4869" max="4869" width="11.85546875" customWidth="1"/>
    <col min="4870" max="4870" width="12" customWidth="1"/>
    <col min="4871" max="4871" width="13.140625" customWidth="1"/>
    <col min="4872" max="4872" width="11" bestFit="1" customWidth="1"/>
    <col min="4873" max="4873" width="27" customWidth="1"/>
    <col min="4874" max="4874" width="10.5703125" customWidth="1"/>
    <col min="4875" max="4875" width="11.7109375" customWidth="1"/>
    <col min="4876" max="4876" width="25.28515625" customWidth="1"/>
    <col min="4877" max="4877" width="8.7109375" customWidth="1"/>
    <col min="5122" max="5122" width="5.42578125" customWidth="1"/>
    <col min="5123" max="5123" width="29.28515625" customWidth="1"/>
    <col min="5124" max="5124" width="13.85546875" customWidth="1"/>
    <col min="5125" max="5125" width="11.85546875" customWidth="1"/>
    <col min="5126" max="5126" width="12" customWidth="1"/>
    <col min="5127" max="5127" width="13.140625" customWidth="1"/>
    <col min="5128" max="5128" width="11" bestFit="1" customWidth="1"/>
    <col min="5129" max="5129" width="27" customWidth="1"/>
    <col min="5130" max="5130" width="10.5703125" customWidth="1"/>
    <col min="5131" max="5131" width="11.7109375" customWidth="1"/>
    <col min="5132" max="5132" width="25.28515625" customWidth="1"/>
    <col min="5133" max="5133" width="8.7109375" customWidth="1"/>
    <col min="5378" max="5378" width="5.42578125" customWidth="1"/>
    <col min="5379" max="5379" width="29.28515625" customWidth="1"/>
    <col min="5380" max="5380" width="13.85546875" customWidth="1"/>
    <col min="5381" max="5381" width="11.85546875" customWidth="1"/>
    <col min="5382" max="5382" width="12" customWidth="1"/>
    <col min="5383" max="5383" width="13.140625" customWidth="1"/>
    <col min="5384" max="5384" width="11" bestFit="1" customWidth="1"/>
    <col min="5385" max="5385" width="27" customWidth="1"/>
    <col min="5386" max="5386" width="10.5703125" customWidth="1"/>
    <col min="5387" max="5387" width="11.7109375" customWidth="1"/>
    <col min="5388" max="5388" width="25.28515625" customWidth="1"/>
    <col min="5389" max="5389" width="8.7109375" customWidth="1"/>
    <col min="5634" max="5634" width="5.42578125" customWidth="1"/>
    <col min="5635" max="5635" width="29.28515625" customWidth="1"/>
    <col min="5636" max="5636" width="13.85546875" customWidth="1"/>
    <col min="5637" max="5637" width="11.85546875" customWidth="1"/>
    <col min="5638" max="5638" width="12" customWidth="1"/>
    <col min="5639" max="5639" width="13.140625" customWidth="1"/>
    <col min="5640" max="5640" width="11" bestFit="1" customWidth="1"/>
    <col min="5641" max="5641" width="27" customWidth="1"/>
    <col min="5642" max="5642" width="10.5703125" customWidth="1"/>
    <col min="5643" max="5643" width="11.7109375" customWidth="1"/>
    <col min="5644" max="5644" width="25.28515625" customWidth="1"/>
    <col min="5645" max="5645" width="8.7109375" customWidth="1"/>
    <col min="5890" max="5890" width="5.42578125" customWidth="1"/>
    <col min="5891" max="5891" width="29.28515625" customWidth="1"/>
    <col min="5892" max="5892" width="13.85546875" customWidth="1"/>
    <col min="5893" max="5893" width="11.85546875" customWidth="1"/>
    <col min="5894" max="5894" width="12" customWidth="1"/>
    <col min="5895" max="5895" width="13.140625" customWidth="1"/>
    <col min="5896" max="5896" width="11" bestFit="1" customWidth="1"/>
    <col min="5897" max="5897" width="27" customWidth="1"/>
    <col min="5898" max="5898" width="10.5703125" customWidth="1"/>
    <col min="5899" max="5899" width="11.7109375" customWidth="1"/>
    <col min="5900" max="5900" width="25.28515625" customWidth="1"/>
    <col min="5901" max="5901" width="8.7109375" customWidth="1"/>
    <col min="6146" max="6146" width="5.42578125" customWidth="1"/>
    <col min="6147" max="6147" width="29.28515625" customWidth="1"/>
    <col min="6148" max="6148" width="13.85546875" customWidth="1"/>
    <col min="6149" max="6149" width="11.85546875" customWidth="1"/>
    <col min="6150" max="6150" width="12" customWidth="1"/>
    <col min="6151" max="6151" width="13.140625" customWidth="1"/>
    <col min="6152" max="6152" width="11" bestFit="1" customWidth="1"/>
    <col min="6153" max="6153" width="27" customWidth="1"/>
    <col min="6154" max="6154" width="10.5703125" customWidth="1"/>
    <col min="6155" max="6155" width="11.7109375" customWidth="1"/>
    <col min="6156" max="6156" width="25.28515625" customWidth="1"/>
    <col min="6157" max="6157" width="8.7109375" customWidth="1"/>
    <col min="6402" max="6402" width="5.42578125" customWidth="1"/>
    <col min="6403" max="6403" width="29.28515625" customWidth="1"/>
    <col min="6404" max="6404" width="13.85546875" customWidth="1"/>
    <col min="6405" max="6405" width="11.85546875" customWidth="1"/>
    <col min="6406" max="6406" width="12" customWidth="1"/>
    <col min="6407" max="6407" width="13.140625" customWidth="1"/>
    <col min="6408" max="6408" width="11" bestFit="1" customWidth="1"/>
    <col min="6409" max="6409" width="27" customWidth="1"/>
    <col min="6410" max="6410" width="10.5703125" customWidth="1"/>
    <col min="6411" max="6411" width="11.7109375" customWidth="1"/>
    <col min="6412" max="6412" width="25.28515625" customWidth="1"/>
    <col min="6413" max="6413" width="8.7109375" customWidth="1"/>
    <col min="6658" max="6658" width="5.42578125" customWidth="1"/>
    <col min="6659" max="6659" width="29.28515625" customWidth="1"/>
    <col min="6660" max="6660" width="13.85546875" customWidth="1"/>
    <col min="6661" max="6661" width="11.85546875" customWidth="1"/>
    <col min="6662" max="6662" width="12" customWidth="1"/>
    <col min="6663" max="6663" width="13.140625" customWidth="1"/>
    <col min="6664" max="6664" width="11" bestFit="1" customWidth="1"/>
    <col min="6665" max="6665" width="27" customWidth="1"/>
    <col min="6666" max="6666" width="10.5703125" customWidth="1"/>
    <col min="6667" max="6667" width="11.7109375" customWidth="1"/>
    <col min="6668" max="6668" width="25.28515625" customWidth="1"/>
    <col min="6669" max="6669" width="8.7109375" customWidth="1"/>
    <col min="6914" max="6914" width="5.42578125" customWidth="1"/>
    <col min="6915" max="6915" width="29.28515625" customWidth="1"/>
    <col min="6916" max="6916" width="13.85546875" customWidth="1"/>
    <col min="6917" max="6917" width="11.85546875" customWidth="1"/>
    <col min="6918" max="6918" width="12" customWidth="1"/>
    <col min="6919" max="6919" width="13.140625" customWidth="1"/>
    <col min="6920" max="6920" width="11" bestFit="1" customWidth="1"/>
    <col min="6921" max="6921" width="27" customWidth="1"/>
    <col min="6922" max="6922" width="10.5703125" customWidth="1"/>
    <col min="6923" max="6923" width="11.7109375" customWidth="1"/>
    <col min="6924" max="6924" width="25.28515625" customWidth="1"/>
    <col min="6925" max="6925" width="8.7109375" customWidth="1"/>
    <col min="7170" max="7170" width="5.42578125" customWidth="1"/>
    <col min="7171" max="7171" width="29.28515625" customWidth="1"/>
    <col min="7172" max="7172" width="13.85546875" customWidth="1"/>
    <col min="7173" max="7173" width="11.85546875" customWidth="1"/>
    <col min="7174" max="7174" width="12" customWidth="1"/>
    <col min="7175" max="7175" width="13.140625" customWidth="1"/>
    <col min="7176" max="7176" width="11" bestFit="1" customWidth="1"/>
    <col min="7177" max="7177" width="27" customWidth="1"/>
    <col min="7178" max="7178" width="10.5703125" customWidth="1"/>
    <col min="7179" max="7179" width="11.7109375" customWidth="1"/>
    <col min="7180" max="7180" width="25.28515625" customWidth="1"/>
    <col min="7181" max="7181" width="8.7109375" customWidth="1"/>
    <col min="7426" max="7426" width="5.42578125" customWidth="1"/>
    <col min="7427" max="7427" width="29.28515625" customWidth="1"/>
    <col min="7428" max="7428" width="13.85546875" customWidth="1"/>
    <col min="7429" max="7429" width="11.85546875" customWidth="1"/>
    <col min="7430" max="7430" width="12" customWidth="1"/>
    <col min="7431" max="7431" width="13.140625" customWidth="1"/>
    <col min="7432" max="7432" width="11" bestFit="1" customWidth="1"/>
    <col min="7433" max="7433" width="27" customWidth="1"/>
    <col min="7434" max="7434" width="10.5703125" customWidth="1"/>
    <col min="7435" max="7435" width="11.7109375" customWidth="1"/>
    <col min="7436" max="7436" width="25.28515625" customWidth="1"/>
    <col min="7437" max="7437" width="8.7109375" customWidth="1"/>
    <col min="7682" max="7682" width="5.42578125" customWidth="1"/>
    <col min="7683" max="7683" width="29.28515625" customWidth="1"/>
    <col min="7684" max="7684" width="13.85546875" customWidth="1"/>
    <col min="7685" max="7685" width="11.85546875" customWidth="1"/>
    <col min="7686" max="7686" width="12" customWidth="1"/>
    <col min="7687" max="7687" width="13.140625" customWidth="1"/>
    <col min="7688" max="7688" width="11" bestFit="1" customWidth="1"/>
    <col min="7689" max="7689" width="27" customWidth="1"/>
    <col min="7690" max="7690" width="10.5703125" customWidth="1"/>
    <col min="7691" max="7691" width="11.7109375" customWidth="1"/>
    <col min="7692" max="7692" width="25.28515625" customWidth="1"/>
    <col min="7693" max="7693" width="8.7109375" customWidth="1"/>
    <col min="7938" max="7938" width="5.42578125" customWidth="1"/>
    <col min="7939" max="7939" width="29.28515625" customWidth="1"/>
    <col min="7940" max="7940" width="13.85546875" customWidth="1"/>
    <col min="7941" max="7941" width="11.85546875" customWidth="1"/>
    <col min="7942" max="7942" width="12" customWidth="1"/>
    <col min="7943" max="7943" width="13.140625" customWidth="1"/>
    <col min="7944" max="7944" width="11" bestFit="1" customWidth="1"/>
    <col min="7945" max="7945" width="27" customWidth="1"/>
    <col min="7946" max="7946" width="10.5703125" customWidth="1"/>
    <col min="7947" max="7947" width="11.7109375" customWidth="1"/>
    <col min="7948" max="7948" width="25.28515625" customWidth="1"/>
    <col min="7949" max="7949" width="8.7109375" customWidth="1"/>
    <col min="8194" max="8194" width="5.42578125" customWidth="1"/>
    <col min="8195" max="8195" width="29.28515625" customWidth="1"/>
    <col min="8196" max="8196" width="13.85546875" customWidth="1"/>
    <col min="8197" max="8197" width="11.85546875" customWidth="1"/>
    <col min="8198" max="8198" width="12" customWidth="1"/>
    <col min="8199" max="8199" width="13.140625" customWidth="1"/>
    <col min="8200" max="8200" width="11" bestFit="1" customWidth="1"/>
    <col min="8201" max="8201" width="27" customWidth="1"/>
    <col min="8202" max="8202" width="10.5703125" customWidth="1"/>
    <col min="8203" max="8203" width="11.7109375" customWidth="1"/>
    <col min="8204" max="8204" width="25.28515625" customWidth="1"/>
    <col min="8205" max="8205" width="8.7109375" customWidth="1"/>
    <col min="8450" max="8450" width="5.42578125" customWidth="1"/>
    <col min="8451" max="8451" width="29.28515625" customWidth="1"/>
    <col min="8452" max="8452" width="13.85546875" customWidth="1"/>
    <col min="8453" max="8453" width="11.85546875" customWidth="1"/>
    <col min="8454" max="8454" width="12" customWidth="1"/>
    <col min="8455" max="8455" width="13.140625" customWidth="1"/>
    <col min="8456" max="8456" width="11" bestFit="1" customWidth="1"/>
    <col min="8457" max="8457" width="27" customWidth="1"/>
    <col min="8458" max="8458" width="10.5703125" customWidth="1"/>
    <col min="8459" max="8459" width="11.7109375" customWidth="1"/>
    <col min="8460" max="8460" width="25.28515625" customWidth="1"/>
    <col min="8461" max="8461" width="8.7109375" customWidth="1"/>
    <col min="8706" max="8706" width="5.42578125" customWidth="1"/>
    <col min="8707" max="8707" width="29.28515625" customWidth="1"/>
    <col min="8708" max="8708" width="13.85546875" customWidth="1"/>
    <col min="8709" max="8709" width="11.85546875" customWidth="1"/>
    <col min="8710" max="8710" width="12" customWidth="1"/>
    <col min="8711" max="8711" width="13.140625" customWidth="1"/>
    <col min="8712" max="8712" width="11" bestFit="1" customWidth="1"/>
    <col min="8713" max="8713" width="27" customWidth="1"/>
    <col min="8714" max="8714" width="10.5703125" customWidth="1"/>
    <col min="8715" max="8715" width="11.7109375" customWidth="1"/>
    <col min="8716" max="8716" width="25.28515625" customWidth="1"/>
    <col min="8717" max="8717" width="8.7109375" customWidth="1"/>
    <col min="8962" max="8962" width="5.42578125" customWidth="1"/>
    <col min="8963" max="8963" width="29.28515625" customWidth="1"/>
    <col min="8964" max="8964" width="13.85546875" customWidth="1"/>
    <col min="8965" max="8965" width="11.85546875" customWidth="1"/>
    <col min="8966" max="8966" width="12" customWidth="1"/>
    <col min="8967" max="8967" width="13.140625" customWidth="1"/>
    <col min="8968" max="8968" width="11" bestFit="1" customWidth="1"/>
    <col min="8969" max="8969" width="27" customWidth="1"/>
    <col min="8970" max="8970" width="10.5703125" customWidth="1"/>
    <col min="8971" max="8971" width="11.7109375" customWidth="1"/>
    <col min="8972" max="8972" width="25.28515625" customWidth="1"/>
    <col min="8973" max="8973" width="8.7109375" customWidth="1"/>
    <col min="9218" max="9218" width="5.42578125" customWidth="1"/>
    <col min="9219" max="9219" width="29.28515625" customWidth="1"/>
    <col min="9220" max="9220" width="13.85546875" customWidth="1"/>
    <col min="9221" max="9221" width="11.85546875" customWidth="1"/>
    <col min="9222" max="9222" width="12" customWidth="1"/>
    <col min="9223" max="9223" width="13.140625" customWidth="1"/>
    <col min="9224" max="9224" width="11" bestFit="1" customWidth="1"/>
    <col min="9225" max="9225" width="27" customWidth="1"/>
    <col min="9226" max="9226" width="10.5703125" customWidth="1"/>
    <col min="9227" max="9227" width="11.7109375" customWidth="1"/>
    <col min="9228" max="9228" width="25.28515625" customWidth="1"/>
    <col min="9229" max="9229" width="8.7109375" customWidth="1"/>
    <col min="9474" max="9474" width="5.42578125" customWidth="1"/>
    <col min="9475" max="9475" width="29.28515625" customWidth="1"/>
    <col min="9476" max="9476" width="13.85546875" customWidth="1"/>
    <col min="9477" max="9477" width="11.85546875" customWidth="1"/>
    <col min="9478" max="9478" width="12" customWidth="1"/>
    <col min="9479" max="9479" width="13.140625" customWidth="1"/>
    <col min="9480" max="9480" width="11" bestFit="1" customWidth="1"/>
    <col min="9481" max="9481" width="27" customWidth="1"/>
    <col min="9482" max="9482" width="10.5703125" customWidth="1"/>
    <col min="9483" max="9483" width="11.7109375" customWidth="1"/>
    <col min="9484" max="9484" width="25.28515625" customWidth="1"/>
    <col min="9485" max="9485" width="8.7109375" customWidth="1"/>
    <col min="9730" max="9730" width="5.42578125" customWidth="1"/>
    <col min="9731" max="9731" width="29.28515625" customWidth="1"/>
    <col min="9732" max="9732" width="13.85546875" customWidth="1"/>
    <col min="9733" max="9733" width="11.85546875" customWidth="1"/>
    <col min="9734" max="9734" width="12" customWidth="1"/>
    <col min="9735" max="9735" width="13.140625" customWidth="1"/>
    <col min="9736" max="9736" width="11" bestFit="1" customWidth="1"/>
    <col min="9737" max="9737" width="27" customWidth="1"/>
    <col min="9738" max="9738" width="10.5703125" customWidth="1"/>
    <col min="9739" max="9739" width="11.7109375" customWidth="1"/>
    <col min="9740" max="9740" width="25.28515625" customWidth="1"/>
    <col min="9741" max="9741" width="8.7109375" customWidth="1"/>
    <col min="9986" max="9986" width="5.42578125" customWidth="1"/>
    <col min="9987" max="9987" width="29.28515625" customWidth="1"/>
    <col min="9988" max="9988" width="13.85546875" customWidth="1"/>
    <col min="9989" max="9989" width="11.85546875" customWidth="1"/>
    <col min="9990" max="9990" width="12" customWidth="1"/>
    <col min="9991" max="9991" width="13.140625" customWidth="1"/>
    <col min="9992" max="9992" width="11" bestFit="1" customWidth="1"/>
    <col min="9993" max="9993" width="27" customWidth="1"/>
    <col min="9994" max="9994" width="10.5703125" customWidth="1"/>
    <col min="9995" max="9995" width="11.7109375" customWidth="1"/>
    <col min="9996" max="9996" width="25.28515625" customWidth="1"/>
    <col min="9997" max="9997" width="8.7109375" customWidth="1"/>
    <col min="10242" max="10242" width="5.42578125" customWidth="1"/>
    <col min="10243" max="10243" width="29.28515625" customWidth="1"/>
    <col min="10244" max="10244" width="13.85546875" customWidth="1"/>
    <col min="10245" max="10245" width="11.85546875" customWidth="1"/>
    <col min="10246" max="10246" width="12" customWidth="1"/>
    <col min="10247" max="10247" width="13.140625" customWidth="1"/>
    <col min="10248" max="10248" width="11" bestFit="1" customWidth="1"/>
    <col min="10249" max="10249" width="27" customWidth="1"/>
    <col min="10250" max="10250" width="10.5703125" customWidth="1"/>
    <col min="10251" max="10251" width="11.7109375" customWidth="1"/>
    <col min="10252" max="10252" width="25.28515625" customWidth="1"/>
    <col min="10253" max="10253" width="8.7109375" customWidth="1"/>
    <col min="10498" max="10498" width="5.42578125" customWidth="1"/>
    <col min="10499" max="10499" width="29.28515625" customWidth="1"/>
    <col min="10500" max="10500" width="13.85546875" customWidth="1"/>
    <col min="10501" max="10501" width="11.85546875" customWidth="1"/>
    <col min="10502" max="10502" width="12" customWidth="1"/>
    <col min="10503" max="10503" width="13.140625" customWidth="1"/>
    <col min="10504" max="10504" width="11" bestFit="1" customWidth="1"/>
    <col min="10505" max="10505" width="27" customWidth="1"/>
    <col min="10506" max="10506" width="10.5703125" customWidth="1"/>
    <col min="10507" max="10507" width="11.7109375" customWidth="1"/>
    <col min="10508" max="10508" width="25.28515625" customWidth="1"/>
    <col min="10509" max="10509" width="8.7109375" customWidth="1"/>
    <col min="10754" max="10754" width="5.42578125" customWidth="1"/>
    <col min="10755" max="10755" width="29.28515625" customWidth="1"/>
    <col min="10756" max="10756" width="13.85546875" customWidth="1"/>
    <col min="10757" max="10757" width="11.85546875" customWidth="1"/>
    <col min="10758" max="10758" width="12" customWidth="1"/>
    <col min="10759" max="10759" width="13.140625" customWidth="1"/>
    <col min="10760" max="10760" width="11" bestFit="1" customWidth="1"/>
    <col min="10761" max="10761" width="27" customWidth="1"/>
    <col min="10762" max="10762" width="10.5703125" customWidth="1"/>
    <col min="10763" max="10763" width="11.7109375" customWidth="1"/>
    <col min="10764" max="10764" width="25.28515625" customWidth="1"/>
    <col min="10765" max="10765" width="8.7109375" customWidth="1"/>
    <col min="11010" max="11010" width="5.42578125" customWidth="1"/>
    <col min="11011" max="11011" width="29.28515625" customWidth="1"/>
    <col min="11012" max="11012" width="13.85546875" customWidth="1"/>
    <col min="11013" max="11013" width="11.85546875" customWidth="1"/>
    <col min="11014" max="11014" width="12" customWidth="1"/>
    <col min="11015" max="11015" width="13.140625" customWidth="1"/>
    <col min="11016" max="11016" width="11" bestFit="1" customWidth="1"/>
    <col min="11017" max="11017" width="27" customWidth="1"/>
    <col min="11018" max="11018" width="10.5703125" customWidth="1"/>
    <col min="11019" max="11019" width="11.7109375" customWidth="1"/>
    <col min="11020" max="11020" width="25.28515625" customWidth="1"/>
    <col min="11021" max="11021" width="8.7109375" customWidth="1"/>
    <col min="11266" max="11266" width="5.42578125" customWidth="1"/>
    <col min="11267" max="11267" width="29.28515625" customWidth="1"/>
    <col min="11268" max="11268" width="13.85546875" customWidth="1"/>
    <col min="11269" max="11269" width="11.85546875" customWidth="1"/>
    <col min="11270" max="11270" width="12" customWidth="1"/>
    <col min="11271" max="11271" width="13.140625" customWidth="1"/>
    <col min="11272" max="11272" width="11" bestFit="1" customWidth="1"/>
    <col min="11273" max="11273" width="27" customWidth="1"/>
    <col min="11274" max="11274" width="10.5703125" customWidth="1"/>
    <col min="11275" max="11275" width="11.7109375" customWidth="1"/>
    <col min="11276" max="11276" width="25.28515625" customWidth="1"/>
    <col min="11277" max="11277" width="8.7109375" customWidth="1"/>
    <col min="11522" max="11522" width="5.42578125" customWidth="1"/>
    <col min="11523" max="11523" width="29.28515625" customWidth="1"/>
    <col min="11524" max="11524" width="13.85546875" customWidth="1"/>
    <col min="11525" max="11525" width="11.85546875" customWidth="1"/>
    <col min="11526" max="11526" width="12" customWidth="1"/>
    <col min="11527" max="11527" width="13.140625" customWidth="1"/>
    <col min="11528" max="11528" width="11" bestFit="1" customWidth="1"/>
    <col min="11529" max="11529" width="27" customWidth="1"/>
    <col min="11530" max="11530" width="10.5703125" customWidth="1"/>
    <col min="11531" max="11531" width="11.7109375" customWidth="1"/>
    <col min="11532" max="11532" width="25.28515625" customWidth="1"/>
    <col min="11533" max="11533" width="8.7109375" customWidth="1"/>
    <col min="11778" max="11778" width="5.42578125" customWidth="1"/>
    <col min="11779" max="11779" width="29.28515625" customWidth="1"/>
    <col min="11780" max="11780" width="13.85546875" customWidth="1"/>
    <col min="11781" max="11781" width="11.85546875" customWidth="1"/>
    <col min="11782" max="11782" width="12" customWidth="1"/>
    <col min="11783" max="11783" width="13.140625" customWidth="1"/>
    <col min="11784" max="11784" width="11" bestFit="1" customWidth="1"/>
    <col min="11785" max="11785" width="27" customWidth="1"/>
    <col min="11786" max="11786" width="10.5703125" customWidth="1"/>
    <col min="11787" max="11787" width="11.7109375" customWidth="1"/>
    <col min="11788" max="11788" width="25.28515625" customWidth="1"/>
    <col min="11789" max="11789" width="8.7109375" customWidth="1"/>
    <col min="12034" max="12034" width="5.42578125" customWidth="1"/>
    <col min="12035" max="12035" width="29.28515625" customWidth="1"/>
    <col min="12036" max="12036" width="13.85546875" customWidth="1"/>
    <col min="12037" max="12037" width="11.85546875" customWidth="1"/>
    <col min="12038" max="12038" width="12" customWidth="1"/>
    <col min="12039" max="12039" width="13.140625" customWidth="1"/>
    <col min="12040" max="12040" width="11" bestFit="1" customWidth="1"/>
    <col min="12041" max="12041" width="27" customWidth="1"/>
    <col min="12042" max="12042" width="10.5703125" customWidth="1"/>
    <col min="12043" max="12043" width="11.7109375" customWidth="1"/>
    <col min="12044" max="12044" width="25.28515625" customWidth="1"/>
    <col min="12045" max="12045" width="8.7109375" customWidth="1"/>
    <col min="12290" max="12290" width="5.42578125" customWidth="1"/>
    <col min="12291" max="12291" width="29.28515625" customWidth="1"/>
    <col min="12292" max="12292" width="13.85546875" customWidth="1"/>
    <col min="12293" max="12293" width="11.85546875" customWidth="1"/>
    <col min="12294" max="12294" width="12" customWidth="1"/>
    <col min="12295" max="12295" width="13.140625" customWidth="1"/>
    <col min="12296" max="12296" width="11" bestFit="1" customWidth="1"/>
    <col min="12297" max="12297" width="27" customWidth="1"/>
    <col min="12298" max="12298" width="10.5703125" customWidth="1"/>
    <col min="12299" max="12299" width="11.7109375" customWidth="1"/>
    <col min="12300" max="12300" width="25.28515625" customWidth="1"/>
    <col min="12301" max="12301" width="8.7109375" customWidth="1"/>
    <col min="12546" max="12546" width="5.42578125" customWidth="1"/>
    <col min="12547" max="12547" width="29.28515625" customWidth="1"/>
    <col min="12548" max="12548" width="13.85546875" customWidth="1"/>
    <col min="12549" max="12549" width="11.85546875" customWidth="1"/>
    <col min="12550" max="12550" width="12" customWidth="1"/>
    <col min="12551" max="12551" width="13.140625" customWidth="1"/>
    <col min="12552" max="12552" width="11" bestFit="1" customWidth="1"/>
    <col min="12553" max="12553" width="27" customWidth="1"/>
    <col min="12554" max="12554" width="10.5703125" customWidth="1"/>
    <col min="12555" max="12555" width="11.7109375" customWidth="1"/>
    <col min="12556" max="12556" width="25.28515625" customWidth="1"/>
    <col min="12557" max="12557" width="8.7109375" customWidth="1"/>
    <col min="12802" max="12802" width="5.42578125" customWidth="1"/>
    <col min="12803" max="12803" width="29.28515625" customWidth="1"/>
    <col min="12804" max="12804" width="13.85546875" customWidth="1"/>
    <col min="12805" max="12805" width="11.85546875" customWidth="1"/>
    <col min="12806" max="12806" width="12" customWidth="1"/>
    <col min="12807" max="12807" width="13.140625" customWidth="1"/>
    <col min="12808" max="12808" width="11" bestFit="1" customWidth="1"/>
    <col min="12809" max="12809" width="27" customWidth="1"/>
    <col min="12810" max="12810" width="10.5703125" customWidth="1"/>
    <col min="12811" max="12811" width="11.7109375" customWidth="1"/>
    <col min="12812" max="12812" width="25.28515625" customWidth="1"/>
    <col min="12813" max="12813" width="8.7109375" customWidth="1"/>
    <col min="13058" max="13058" width="5.42578125" customWidth="1"/>
    <col min="13059" max="13059" width="29.28515625" customWidth="1"/>
    <col min="13060" max="13060" width="13.85546875" customWidth="1"/>
    <col min="13061" max="13061" width="11.85546875" customWidth="1"/>
    <col min="13062" max="13062" width="12" customWidth="1"/>
    <col min="13063" max="13063" width="13.140625" customWidth="1"/>
    <col min="13064" max="13064" width="11" bestFit="1" customWidth="1"/>
    <col min="13065" max="13065" width="27" customWidth="1"/>
    <col min="13066" max="13066" width="10.5703125" customWidth="1"/>
    <col min="13067" max="13067" width="11.7109375" customWidth="1"/>
    <col min="13068" max="13068" width="25.28515625" customWidth="1"/>
    <col min="13069" max="13069" width="8.7109375" customWidth="1"/>
    <col min="13314" max="13314" width="5.42578125" customWidth="1"/>
    <col min="13315" max="13315" width="29.28515625" customWidth="1"/>
    <col min="13316" max="13316" width="13.85546875" customWidth="1"/>
    <col min="13317" max="13317" width="11.85546875" customWidth="1"/>
    <col min="13318" max="13318" width="12" customWidth="1"/>
    <col min="13319" max="13319" width="13.140625" customWidth="1"/>
    <col min="13320" max="13320" width="11" bestFit="1" customWidth="1"/>
    <col min="13321" max="13321" width="27" customWidth="1"/>
    <col min="13322" max="13322" width="10.5703125" customWidth="1"/>
    <col min="13323" max="13323" width="11.7109375" customWidth="1"/>
    <col min="13324" max="13324" width="25.28515625" customWidth="1"/>
    <col min="13325" max="13325" width="8.7109375" customWidth="1"/>
    <col min="13570" max="13570" width="5.42578125" customWidth="1"/>
    <col min="13571" max="13571" width="29.28515625" customWidth="1"/>
    <col min="13572" max="13572" width="13.85546875" customWidth="1"/>
    <col min="13573" max="13573" width="11.85546875" customWidth="1"/>
    <col min="13574" max="13574" width="12" customWidth="1"/>
    <col min="13575" max="13575" width="13.140625" customWidth="1"/>
    <col min="13576" max="13576" width="11" bestFit="1" customWidth="1"/>
    <col min="13577" max="13577" width="27" customWidth="1"/>
    <col min="13578" max="13578" width="10.5703125" customWidth="1"/>
    <col min="13579" max="13579" width="11.7109375" customWidth="1"/>
    <col min="13580" max="13580" width="25.28515625" customWidth="1"/>
    <col min="13581" max="13581" width="8.7109375" customWidth="1"/>
    <col min="13826" max="13826" width="5.42578125" customWidth="1"/>
    <col min="13827" max="13827" width="29.28515625" customWidth="1"/>
    <col min="13828" max="13828" width="13.85546875" customWidth="1"/>
    <col min="13829" max="13829" width="11.85546875" customWidth="1"/>
    <col min="13830" max="13830" width="12" customWidth="1"/>
    <col min="13831" max="13831" width="13.140625" customWidth="1"/>
    <col min="13832" max="13832" width="11" bestFit="1" customWidth="1"/>
    <col min="13833" max="13833" width="27" customWidth="1"/>
    <col min="13834" max="13834" width="10.5703125" customWidth="1"/>
    <col min="13835" max="13835" width="11.7109375" customWidth="1"/>
    <col min="13836" max="13836" width="25.28515625" customWidth="1"/>
    <col min="13837" max="13837" width="8.7109375" customWidth="1"/>
    <col min="14082" max="14082" width="5.42578125" customWidth="1"/>
    <col min="14083" max="14083" width="29.28515625" customWidth="1"/>
    <col min="14084" max="14084" width="13.85546875" customWidth="1"/>
    <col min="14085" max="14085" width="11.85546875" customWidth="1"/>
    <col min="14086" max="14086" width="12" customWidth="1"/>
    <col min="14087" max="14087" width="13.140625" customWidth="1"/>
    <col min="14088" max="14088" width="11" bestFit="1" customWidth="1"/>
    <col min="14089" max="14089" width="27" customWidth="1"/>
    <col min="14090" max="14090" width="10.5703125" customWidth="1"/>
    <col min="14091" max="14091" width="11.7109375" customWidth="1"/>
    <col min="14092" max="14092" width="25.28515625" customWidth="1"/>
    <col min="14093" max="14093" width="8.7109375" customWidth="1"/>
    <col min="14338" max="14338" width="5.42578125" customWidth="1"/>
    <col min="14339" max="14339" width="29.28515625" customWidth="1"/>
    <col min="14340" max="14340" width="13.85546875" customWidth="1"/>
    <col min="14341" max="14341" width="11.85546875" customWidth="1"/>
    <col min="14342" max="14342" width="12" customWidth="1"/>
    <col min="14343" max="14343" width="13.140625" customWidth="1"/>
    <col min="14344" max="14344" width="11" bestFit="1" customWidth="1"/>
    <col min="14345" max="14345" width="27" customWidth="1"/>
    <col min="14346" max="14346" width="10.5703125" customWidth="1"/>
    <col min="14347" max="14347" width="11.7109375" customWidth="1"/>
    <col min="14348" max="14348" width="25.28515625" customWidth="1"/>
    <col min="14349" max="14349" width="8.7109375" customWidth="1"/>
    <col min="14594" max="14594" width="5.42578125" customWidth="1"/>
    <col min="14595" max="14595" width="29.28515625" customWidth="1"/>
    <col min="14596" max="14596" width="13.85546875" customWidth="1"/>
    <col min="14597" max="14597" width="11.85546875" customWidth="1"/>
    <col min="14598" max="14598" width="12" customWidth="1"/>
    <col min="14599" max="14599" width="13.140625" customWidth="1"/>
    <col min="14600" max="14600" width="11" bestFit="1" customWidth="1"/>
    <col min="14601" max="14601" width="27" customWidth="1"/>
    <col min="14602" max="14602" width="10.5703125" customWidth="1"/>
    <col min="14603" max="14603" width="11.7109375" customWidth="1"/>
    <col min="14604" max="14604" width="25.28515625" customWidth="1"/>
    <col min="14605" max="14605" width="8.7109375" customWidth="1"/>
    <col min="14850" max="14850" width="5.42578125" customWidth="1"/>
    <col min="14851" max="14851" width="29.28515625" customWidth="1"/>
    <col min="14852" max="14852" width="13.85546875" customWidth="1"/>
    <col min="14853" max="14853" width="11.85546875" customWidth="1"/>
    <col min="14854" max="14854" width="12" customWidth="1"/>
    <col min="14855" max="14855" width="13.140625" customWidth="1"/>
    <col min="14856" max="14856" width="11" bestFit="1" customWidth="1"/>
    <col min="14857" max="14857" width="27" customWidth="1"/>
    <col min="14858" max="14858" width="10.5703125" customWidth="1"/>
    <col min="14859" max="14859" width="11.7109375" customWidth="1"/>
    <col min="14860" max="14860" width="25.28515625" customWidth="1"/>
    <col min="14861" max="14861" width="8.7109375" customWidth="1"/>
    <col min="15106" max="15106" width="5.42578125" customWidth="1"/>
    <col min="15107" max="15107" width="29.28515625" customWidth="1"/>
    <col min="15108" max="15108" width="13.85546875" customWidth="1"/>
    <col min="15109" max="15109" width="11.85546875" customWidth="1"/>
    <col min="15110" max="15110" width="12" customWidth="1"/>
    <col min="15111" max="15111" width="13.140625" customWidth="1"/>
    <col min="15112" max="15112" width="11" bestFit="1" customWidth="1"/>
    <col min="15113" max="15113" width="27" customWidth="1"/>
    <col min="15114" max="15114" width="10.5703125" customWidth="1"/>
    <col min="15115" max="15115" width="11.7109375" customWidth="1"/>
    <col min="15116" max="15116" width="25.28515625" customWidth="1"/>
    <col min="15117" max="15117" width="8.7109375" customWidth="1"/>
    <col min="15362" max="15362" width="5.42578125" customWidth="1"/>
    <col min="15363" max="15363" width="29.28515625" customWidth="1"/>
    <col min="15364" max="15364" width="13.85546875" customWidth="1"/>
    <col min="15365" max="15365" width="11.85546875" customWidth="1"/>
    <col min="15366" max="15366" width="12" customWidth="1"/>
    <col min="15367" max="15367" width="13.140625" customWidth="1"/>
    <col min="15368" max="15368" width="11" bestFit="1" customWidth="1"/>
    <col min="15369" max="15369" width="27" customWidth="1"/>
    <col min="15370" max="15370" width="10.5703125" customWidth="1"/>
    <col min="15371" max="15371" width="11.7109375" customWidth="1"/>
    <col min="15372" max="15372" width="25.28515625" customWidth="1"/>
    <col min="15373" max="15373" width="8.7109375" customWidth="1"/>
    <col min="15618" max="15618" width="5.42578125" customWidth="1"/>
    <col min="15619" max="15619" width="29.28515625" customWidth="1"/>
    <col min="15620" max="15620" width="13.85546875" customWidth="1"/>
    <col min="15621" max="15621" width="11.85546875" customWidth="1"/>
    <col min="15622" max="15622" width="12" customWidth="1"/>
    <col min="15623" max="15623" width="13.140625" customWidth="1"/>
    <col min="15624" max="15624" width="11" bestFit="1" customWidth="1"/>
    <col min="15625" max="15625" width="27" customWidth="1"/>
    <col min="15626" max="15626" width="10.5703125" customWidth="1"/>
    <col min="15627" max="15627" width="11.7109375" customWidth="1"/>
    <col min="15628" max="15628" width="25.28515625" customWidth="1"/>
    <col min="15629" max="15629" width="8.7109375" customWidth="1"/>
    <col min="15874" max="15874" width="5.42578125" customWidth="1"/>
    <col min="15875" max="15875" width="29.28515625" customWidth="1"/>
    <col min="15876" max="15876" width="13.85546875" customWidth="1"/>
    <col min="15877" max="15877" width="11.85546875" customWidth="1"/>
    <col min="15878" max="15878" width="12" customWidth="1"/>
    <col min="15879" max="15879" width="13.140625" customWidth="1"/>
    <col min="15880" max="15880" width="11" bestFit="1" customWidth="1"/>
    <col min="15881" max="15881" width="27" customWidth="1"/>
    <col min="15882" max="15882" width="10.5703125" customWidth="1"/>
    <col min="15883" max="15883" width="11.7109375" customWidth="1"/>
    <col min="15884" max="15884" width="25.28515625" customWidth="1"/>
    <col min="15885" max="15885" width="8.7109375" customWidth="1"/>
    <col min="16130" max="16130" width="5.42578125" customWidth="1"/>
    <col min="16131" max="16131" width="29.28515625" customWidth="1"/>
    <col min="16132" max="16132" width="13.85546875" customWidth="1"/>
    <col min="16133" max="16133" width="11.85546875" customWidth="1"/>
    <col min="16134" max="16134" width="12" customWidth="1"/>
    <col min="16135" max="16135" width="13.140625" customWidth="1"/>
    <col min="16136" max="16136" width="11" bestFit="1" customWidth="1"/>
    <col min="16137" max="16137" width="27" customWidth="1"/>
    <col min="16138" max="16138" width="10.5703125" customWidth="1"/>
    <col min="16139" max="16139" width="11.7109375" customWidth="1"/>
    <col min="16140" max="16140" width="25.28515625" customWidth="1"/>
    <col min="16141" max="16141" width="8.7109375" customWidth="1"/>
  </cols>
  <sheetData>
    <row r="1" spans="1:12" ht="142.5" x14ac:dyDescent="0.25">
      <c r="B1" s="15" t="s">
        <v>30</v>
      </c>
      <c r="C1" s="15" t="s">
        <v>31</v>
      </c>
      <c r="D1" s="15" t="s">
        <v>32</v>
      </c>
      <c r="E1" s="15" t="s">
        <v>33</v>
      </c>
      <c r="F1" s="16" t="s">
        <v>34</v>
      </c>
      <c r="G1" s="16" t="s">
        <v>35</v>
      </c>
      <c r="H1" s="16" t="s">
        <v>36</v>
      </c>
      <c r="I1" s="15" t="s">
        <v>37</v>
      </c>
      <c r="J1" s="15" t="s">
        <v>38</v>
      </c>
      <c r="K1" s="17" t="s">
        <v>39</v>
      </c>
      <c r="L1"/>
    </row>
    <row r="2" spans="1:12" ht="15.75" x14ac:dyDescent="0.25">
      <c r="B2" s="27">
        <v>1</v>
      </c>
      <c r="C2" s="15">
        <v>2</v>
      </c>
      <c r="D2" s="28">
        <v>3</v>
      </c>
      <c r="E2" s="15">
        <v>4</v>
      </c>
      <c r="F2" s="15">
        <v>5</v>
      </c>
      <c r="G2" s="15">
        <v>6</v>
      </c>
      <c r="H2" s="15">
        <v>7</v>
      </c>
      <c r="I2" s="15">
        <v>8</v>
      </c>
      <c r="J2" s="15">
        <v>9</v>
      </c>
      <c r="K2" s="17">
        <v>10</v>
      </c>
      <c r="L2"/>
    </row>
    <row r="3" spans="1:12" ht="60" x14ac:dyDescent="0.25">
      <c r="A3">
        <v>1</v>
      </c>
      <c r="B3" s="19">
        <v>176</v>
      </c>
      <c r="C3" s="41" t="s">
        <v>849</v>
      </c>
      <c r="D3" s="42" t="s">
        <v>40</v>
      </c>
      <c r="E3" s="43" t="s">
        <v>50</v>
      </c>
      <c r="F3" s="44">
        <v>294</v>
      </c>
      <c r="G3" s="44">
        <v>355.74</v>
      </c>
      <c r="H3" s="45">
        <v>45815</v>
      </c>
      <c r="I3" s="43" t="s">
        <v>850</v>
      </c>
      <c r="J3" s="43" t="s">
        <v>851</v>
      </c>
      <c r="K3" s="26" t="s">
        <v>852</v>
      </c>
      <c r="L3"/>
    </row>
    <row r="4" spans="1:12" ht="60" x14ac:dyDescent="0.25">
      <c r="A4">
        <v>2</v>
      </c>
      <c r="B4" s="19">
        <v>177</v>
      </c>
      <c r="C4" s="41" t="s">
        <v>853</v>
      </c>
      <c r="D4" s="42" t="s">
        <v>40</v>
      </c>
      <c r="E4" s="43" t="s">
        <v>50</v>
      </c>
      <c r="F4" s="44">
        <v>118</v>
      </c>
      <c r="G4" s="44">
        <v>142.78</v>
      </c>
      <c r="H4" s="45">
        <v>45815</v>
      </c>
      <c r="I4" s="43" t="s">
        <v>850</v>
      </c>
      <c r="J4" s="43" t="s">
        <v>854</v>
      </c>
      <c r="K4" s="26" t="s">
        <v>855</v>
      </c>
      <c r="L4"/>
    </row>
    <row r="5" spans="1:12" ht="105" x14ac:dyDescent="0.25">
      <c r="A5">
        <v>3</v>
      </c>
      <c r="B5" s="19">
        <v>192</v>
      </c>
      <c r="C5" s="41" t="s">
        <v>547</v>
      </c>
      <c r="D5" s="42" t="s">
        <v>40</v>
      </c>
      <c r="E5" s="43" t="s">
        <v>63</v>
      </c>
      <c r="F5" s="44">
        <v>17.77</v>
      </c>
      <c r="G5" s="44">
        <v>21.5</v>
      </c>
      <c r="H5" s="45">
        <v>45834</v>
      </c>
      <c r="I5" s="43" t="s">
        <v>879</v>
      </c>
      <c r="J5" s="43" t="s">
        <v>880</v>
      </c>
      <c r="K5" s="26" t="s">
        <v>881</v>
      </c>
      <c r="L5"/>
    </row>
    <row r="6" spans="1:12" ht="90" x14ac:dyDescent="0.25">
      <c r="A6">
        <v>4</v>
      </c>
      <c r="B6" s="19">
        <v>195</v>
      </c>
      <c r="C6" s="18" t="s">
        <v>901</v>
      </c>
      <c r="D6" s="30" t="s">
        <v>40</v>
      </c>
      <c r="E6" s="19" t="s">
        <v>56</v>
      </c>
      <c r="F6" s="48">
        <v>1000</v>
      </c>
      <c r="G6" s="48">
        <v>1210</v>
      </c>
      <c r="H6" s="32">
        <v>45838</v>
      </c>
      <c r="I6" s="19" t="s">
        <v>902</v>
      </c>
      <c r="J6" s="19" t="s">
        <v>903</v>
      </c>
      <c r="K6" s="20" t="s">
        <v>904</v>
      </c>
      <c r="L6"/>
    </row>
    <row r="7" spans="1:12" ht="90" x14ac:dyDescent="0.25">
      <c r="A7">
        <v>5</v>
      </c>
      <c r="B7" s="19">
        <v>196</v>
      </c>
      <c r="C7" s="18" t="s">
        <v>905</v>
      </c>
      <c r="D7" s="30" t="s">
        <v>40</v>
      </c>
      <c r="E7" s="19" t="s">
        <v>906</v>
      </c>
      <c r="F7" s="48">
        <v>1652.89</v>
      </c>
      <c r="G7" s="48">
        <v>2000</v>
      </c>
      <c r="H7" s="32">
        <v>45838</v>
      </c>
      <c r="I7" s="19" t="s">
        <v>907</v>
      </c>
      <c r="J7" s="19" t="s">
        <v>908</v>
      </c>
      <c r="K7" s="20" t="s">
        <v>909</v>
      </c>
      <c r="L7"/>
    </row>
    <row r="8" spans="1:12" ht="90" x14ac:dyDescent="0.25">
      <c r="A8">
        <v>6</v>
      </c>
      <c r="B8" s="19">
        <v>197</v>
      </c>
      <c r="C8" s="18" t="s">
        <v>910</v>
      </c>
      <c r="D8" s="30" t="s">
        <v>40</v>
      </c>
      <c r="E8" s="19" t="s">
        <v>911</v>
      </c>
      <c r="F8" s="48">
        <v>1700</v>
      </c>
      <c r="G8" s="48">
        <v>2057</v>
      </c>
      <c r="H8" s="32">
        <v>45838</v>
      </c>
      <c r="I8" s="19" t="s">
        <v>912</v>
      </c>
      <c r="J8" s="19" t="s">
        <v>913</v>
      </c>
      <c r="K8" s="20" t="s">
        <v>914</v>
      </c>
      <c r="L8"/>
    </row>
    <row r="9" spans="1:12" ht="90" x14ac:dyDescent="0.25">
      <c r="A9">
        <v>7</v>
      </c>
      <c r="B9" s="19">
        <v>198</v>
      </c>
      <c r="C9" s="18" t="s">
        <v>724</v>
      </c>
      <c r="D9" s="30" t="s">
        <v>40</v>
      </c>
      <c r="E9" s="19" t="s">
        <v>725</v>
      </c>
      <c r="F9" s="48">
        <v>1400</v>
      </c>
      <c r="G9" s="48">
        <v>1470</v>
      </c>
      <c r="H9" s="32">
        <v>45840</v>
      </c>
      <c r="I9" s="19" t="s">
        <v>726</v>
      </c>
      <c r="J9" s="19" t="s">
        <v>915</v>
      </c>
      <c r="K9" s="20" t="s">
        <v>916</v>
      </c>
      <c r="L9"/>
    </row>
    <row r="10" spans="1:12" ht="90" x14ac:dyDescent="0.25">
      <c r="A10">
        <v>8</v>
      </c>
      <c r="B10" s="19">
        <v>199</v>
      </c>
      <c r="C10" s="18" t="s">
        <v>917</v>
      </c>
      <c r="D10" s="30" t="s">
        <v>40</v>
      </c>
      <c r="E10" s="19" t="s">
        <v>62</v>
      </c>
      <c r="F10" s="48">
        <v>3408</v>
      </c>
      <c r="G10" s="48">
        <v>3408</v>
      </c>
      <c r="H10" s="32">
        <v>45841</v>
      </c>
      <c r="I10" s="19" t="s">
        <v>76</v>
      </c>
      <c r="J10" s="19" t="s">
        <v>918</v>
      </c>
      <c r="K10" s="20" t="s">
        <v>919</v>
      </c>
      <c r="L10"/>
    </row>
    <row r="11" spans="1:12" ht="60" x14ac:dyDescent="0.25">
      <c r="A11">
        <v>9</v>
      </c>
      <c r="B11" s="19">
        <v>203</v>
      </c>
      <c r="C11" s="18" t="s">
        <v>932</v>
      </c>
      <c r="D11" s="30" t="s">
        <v>40</v>
      </c>
      <c r="E11" s="19" t="s">
        <v>725</v>
      </c>
      <c r="F11" s="48">
        <v>790</v>
      </c>
      <c r="G11" s="48">
        <v>829.5</v>
      </c>
      <c r="H11" s="32">
        <v>45847</v>
      </c>
      <c r="I11" s="19" t="s">
        <v>933</v>
      </c>
      <c r="J11" s="19" t="s">
        <v>934</v>
      </c>
      <c r="K11" s="20" t="s">
        <v>935</v>
      </c>
      <c r="L11"/>
    </row>
    <row r="12" spans="1:12" ht="60" x14ac:dyDescent="0.25">
      <c r="A12">
        <v>10</v>
      </c>
      <c r="B12" s="19">
        <v>204</v>
      </c>
      <c r="C12" s="18" t="s">
        <v>936</v>
      </c>
      <c r="D12" s="30" t="s">
        <v>40</v>
      </c>
      <c r="E12" s="19" t="s">
        <v>937</v>
      </c>
      <c r="F12" s="48">
        <v>4120</v>
      </c>
      <c r="G12" s="48">
        <v>4985.2</v>
      </c>
      <c r="H12" s="32">
        <v>45848</v>
      </c>
      <c r="I12" s="19" t="s">
        <v>938</v>
      </c>
      <c r="J12" s="19" t="s">
        <v>939</v>
      </c>
      <c r="K12" s="20" t="s">
        <v>940</v>
      </c>
      <c r="L12"/>
    </row>
    <row r="13" spans="1:12" ht="60" x14ac:dyDescent="0.25">
      <c r="A13">
        <v>11</v>
      </c>
      <c r="B13" s="19">
        <v>205</v>
      </c>
      <c r="C13" s="18" t="s">
        <v>941</v>
      </c>
      <c r="D13" s="30" t="s">
        <v>40</v>
      </c>
      <c r="E13" s="19" t="s">
        <v>942</v>
      </c>
      <c r="F13" s="48">
        <v>5007.6000000000004</v>
      </c>
      <c r="G13" s="48">
        <v>6059.2</v>
      </c>
      <c r="H13" s="32">
        <v>45848</v>
      </c>
      <c r="I13" s="19" t="s">
        <v>943</v>
      </c>
      <c r="J13" s="19" t="s">
        <v>944</v>
      </c>
      <c r="K13" s="20" t="s">
        <v>945</v>
      </c>
      <c r="L13"/>
    </row>
    <row r="14" spans="1:12" ht="105" x14ac:dyDescent="0.25">
      <c r="A14">
        <v>12</v>
      </c>
      <c r="B14" s="19">
        <v>206</v>
      </c>
      <c r="C14" s="18" t="s">
        <v>946</v>
      </c>
      <c r="D14" s="30" t="s">
        <v>40</v>
      </c>
      <c r="E14" s="19" t="s">
        <v>947</v>
      </c>
      <c r="F14" s="48">
        <v>15000</v>
      </c>
      <c r="G14" s="48">
        <v>18150</v>
      </c>
      <c r="H14" s="32">
        <v>45848</v>
      </c>
      <c r="I14" s="19" t="s">
        <v>948</v>
      </c>
      <c r="J14" s="19" t="s">
        <v>949</v>
      </c>
      <c r="K14" s="20" t="s">
        <v>950</v>
      </c>
      <c r="L14"/>
    </row>
    <row r="15" spans="1:12" ht="60" x14ac:dyDescent="0.25">
      <c r="A15">
        <v>13</v>
      </c>
      <c r="B15" s="19">
        <v>209</v>
      </c>
      <c r="C15" s="18" t="s">
        <v>961</v>
      </c>
      <c r="D15" s="30" t="s">
        <v>40</v>
      </c>
      <c r="E15" s="19" t="s">
        <v>962</v>
      </c>
      <c r="F15" s="48">
        <v>5000</v>
      </c>
      <c r="G15" s="48">
        <v>5000</v>
      </c>
      <c r="H15" s="32">
        <v>45849</v>
      </c>
      <c r="I15" s="19" t="s">
        <v>963</v>
      </c>
      <c r="J15" s="19" t="s">
        <v>964</v>
      </c>
      <c r="K15" s="20" t="s">
        <v>965</v>
      </c>
      <c r="L15"/>
    </row>
    <row r="16" spans="1:12" ht="90" x14ac:dyDescent="0.25">
      <c r="A16">
        <v>14</v>
      </c>
      <c r="B16" s="19">
        <v>210</v>
      </c>
      <c r="C16" s="18" t="s">
        <v>767</v>
      </c>
      <c r="D16" s="30" t="s">
        <v>40</v>
      </c>
      <c r="E16" s="19" t="s">
        <v>57</v>
      </c>
      <c r="F16" s="48">
        <v>158.54</v>
      </c>
      <c r="G16" s="48">
        <v>191.83</v>
      </c>
      <c r="H16" s="32">
        <v>45849</v>
      </c>
      <c r="I16" s="19" t="s">
        <v>227</v>
      </c>
      <c r="J16" s="19" t="s">
        <v>966</v>
      </c>
      <c r="K16" s="20" t="s">
        <v>769</v>
      </c>
      <c r="L16"/>
    </row>
    <row r="17" spans="1:12" ht="90" x14ac:dyDescent="0.25">
      <c r="A17">
        <v>15</v>
      </c>
      <c r="B17" s="19">
        <v>212</v>
      </c>
      <c r="C17" s="18" t="s">
        <v>767</v>
      </c>
      <c r="D17" s="30" t="s">
        <v>40</v>
      </c>
      <c r="E17" s="19" t="s">
        <v>57</v>
      </c>
      <c r="F17" s="48">
        <v>232.39</v>
      </c>
      <c r="G17" s="48">
        <v>281.19</v>
      </c>
      <c r="H17" s="32">
        <v>45853</v>
      </c>
      <c r="I17" s="19" t="s">
        <v>227</v>
      </c>
      <c r="J17" s="19" t="s">
        <v>973</v>
      </c>
      <c r="K17" s="20" t="s">
        <v>974</v>
      </c>
      <c r="L17"/>
    </row>
    <row r="18" spans="1:12" ht="105" x14ac:dyDescent="0.25">
      <c r="A18">
        <v>16</v>
      </c>
      <c r="B18" s="19">
        <v>213</v>
      </c>
      <c r="C18" s="18" t="s">
        <v>975</v>
      </c>
      <c r="D18" s="30" t="s">
        <v>40</v>
      </c>
      <c r="E18" s="19" t="s">
        <v>54</v>
      </c>
      <c r="F18" s="48">
        <v>2811.89</v>
      </c>
      <c r="G18" s="48">
        <v>3402.39</v>
      </c>
      <c r="H18" s="32">
        <v>45854</v>
      </c>
      <c r="I18" s="19" t="s">
        <v>976</v>
      </c>
      <c r="J18" s="19" t="s">
        <v>977</v>
      </c>
      <c r="K18" s="20" t="s">
        <v>978</v>
      </c>
      <c r="L18"/>
    </row>
    <row r="19" spans="1:12" ht="75" x14ac:dyDescent="0.25">
      <c r="A19">
        <v>17</v>
      </c>
      <c r="B19" s="19">
        <v>214</v>
      </c>
      <c r="C19" s="18" t="s">
        <v>74</v>
      </c>
      <c r="D19" s="30" t="s">
        <v>40</v>
      </c>
      <c r="E19" s="19" t="s">
        <v>63</v>
      </c>
      <c r="F19" s="48">
        <v>51.17</v>
      </c>
      <c r="G19" s="48">
        <v>61.92</v>
      </c>
      <c r="H19" s="32">
        <v>45854</v>
      </c>
      <c r="I19" s="19" t="s">
        <v>115</v>
      </c>
      <c r="J19" s="19" t="s">
        <v>979</v>
      </c>
      <c r="K19" s="20" t="s">
        <v>322</v>
      </c>
      <c r="L19"/>
    </row>
    <row r="20" spans="1:12" ht="90" x14ac:dyDescent="0.25">
      <c r="A20">
        <v>18</v>
      </c>
      <c r="B20" s="19">
        <v>215</v>
      </c>
      <c r="C20" s="18" t="s">
        <v>980</v>
      </c>
      <c r="D20" s="30" t="s">
        <v>40</v>
      </c>
      <c r="E20" s="19" t="s">
        <v>981</v>
      </c>
      <c r="F20" s="48">
        <v>4490.91</v>
      </c>
      <c r="G20" s="48">
        <v>5434</v>
      </c>
      <c r="H20" s="32">
        <v>45854</v>
      </c>
      <c r="I20" s="19" t="s">
        <v>982</v>
      </c>
      <c r="J20" s="19" t="s">
        <v>983</v>
      </c>
      <c r="K20" s="20" t="s">
        <v>984</v>
      </c>
      <c r="L20"/>
    </row>
    <row r="21" spans="1:12" ht="105" x14ac:dyDescent="0.25">
      <c r="A21">
        <v>19</v>
      </c>
      <c r="B21" s="19">
        <v>216</v>
      </c>
      <c r="C21" s="18" t="s">
        <v>985</v>
      </c>
      <c r="D21" s="30" t="s">
        <v>40</v>
      </c>
      <c r="E21" s="19" t="s">
        <v>54</v>
      </c>
      <c r="F21" s="48">
        <v>3093.24</v>
      </c>
      <c r="G21" s="48">
        <v>3742.81</v>
      </c>
      <c r="H21" s="32">
        <v>45860</v>
      </c>
      <c r="I21" s="19" t="s">
        <v>986</v>
      </c>
      <c r="J21" s="19" t="s">
        <v>987</v>
      </c>
      <c r="K21" s="20" t="s">
        <v>988</v>
      </c>
      <c r="L21"/>
    </row>
    <row r="22" spans="1:12" ht="90" x14ac:dyDescent="0.25">
      <c r="A22">
        <v>20</v>
      </c>
      <c r="B22" s="19">
        <v>217</v>
      </c>
      <c r="C22" s="18" t="s">
        <v>547</v>
      </c>
      <c r="D22" s="30" t="s">
        <v>40</v>
      </c>
      <c r="E22" s="19" t="s">
        <v>63</v>
      </c>
      <c r="F22" s="48">
        <v>18.899999999999999</v>
      </c>
      <c r="G22" s="48">
        <v>22.87</v>
      </c>
      <c r="H22" s="32">
        <v>45860</v>
      </c>
      <c r="I22" s="19" t="s">
        <v>879</v>
      </c>
      <c r="J22" s="19">
        <v>8614</v>
      </c>
      <c r="K22" s="20" t="s">
        <v>550</v>
      </c>
      <c r="L22"/>
    </row>
    <row r="23" spans="1:12" ht="60" x14ac:dyDescent="0.25">
      <c r="A23">
        <v>21</v>
      </c>
      <c r="B23" s="19">
        <v>221</v>
      </c>
      <c r="C23" s="18" t="s">
        <v>1003</v>
      </c>
      <c r="D23" s="52" t="s">
        <v>40</v>
      </c>
      <c r="E23" s="19" t="s">
        <v>47</v>
      </c>
      <c r="F23" s="48">
        <v>990</v>
      </c>
      <c r="G23" s="48">
        <v>1197.9000000000001</v>
      </c>
      <c r="H23" s="32">
        <v>45860</v>
      </c>
      <c r="I23" s="19" t="s">
        <v>1004</v>
      </c>
      <c r="J23" s="19" t="s">
        <v>1005</v>
      </c>
      <c r="K23" s="52" t="s">
        <v>1006</v>
      </c>
      <c r="L23"/>
    </row>
    <row r="24" spans="1:12" ht="90" x14ac:dyDescent="0.25">
      <c r="A24">
        <v>22</v>
      </c>
      <c r="B24" s="19">
        <v>222</v>
      </c>
      <c r="C24" s="18" t="s">
        <v>767</v>
      </c>
      <c r="D24" s="52" t="s">
        <v>40</v>
      </c>
      <c r="E24" s="19" t="s">
        <v>57</v>
      </c>
      <c r="F24" s="48">
        <v>491.69</v>
      </c>
      <c r="G24" s="48">
        <v>594.94000000000005</v>
      </c>
      <c r="H24" s="32">
        <v>45862</v>
      </c>
      <c r="I24" s="19" t="s">
        <v>227</v>
      </c>
      <c r="J24" s="19" t="s">
        <v>1007</v>
      </c>
      <c r="K24" s="20" t="s">
        <v>974</v>
      </c>
      <c r="L24"/>
    </row>
    <row r="25" spans="1:12" ht="90" x14ac:dyDescent="0.25">
      <c r="A25">
        <v>23</v>
      </c>
      <c r="B25" s="19">
        <v>223</v>
      </c>
      <c r="C25" s="18" t="s">
        <v>1008</v>
      </c>
      <c r="D25" s="52" t="s">
        <v>40</v>
      </c>
      <c r="E25" s="19" t="s">
        <v>623</v>
      </c>
      <c r="F25" s="48">
        <v>24.05</v>
      </c>
      <c r="G25" s="48">
        <v>29.1</v>
      </c>
      <c r="H25" s="32">
        <v>45863</v>
      </c>
      <c r="I25" s="19" t="s">
        <v>1009</v>
      </c>
      <c r="J25" s="19" t="s">
        <v>1010</v>
      </c>
      <c r="K25" s="20" t="s">
        <v>1011</v>
      </c>
      <c r="L25"/>
    </row>
    <row r="26" spans="1:12" ht="60" x14ac:dyDescent="0.25">
      <c r="A26">
        <v>24</v>
      </c>
      <c r="B26" s="19">
        <v>224</v>
      </c>
      <c r="C26" s="18" t="s">
        <v>1012</v>
      </c>
      <c r="D26" s="52" t="s">
        <v>40</v>
      </c>
      <c r="E26" s="19" t="s">
        <v>52</v>
      </c>
      <c r="F26" s="48">
        <v>2830.42</v>
      </c>
      <c r="G26" s="48">
        <v>3424.83</v>
      </c>
      <c r="H26" s="32">
        <v>45866</v>
      </c>
      <c r="I26" s="19" t="s">
        <v>1013</v>
      </c>
      <c r="J26" s="19" t="s">
        <v>1014</v>
      </c>
      <c r="K26" s="20" t="s">
        <v>1015</v>
      </c>
      <c r="L26"/>
    </row>
    <row r="27" spans="1:12" ht="90" x14ac:dyDescent="0.25">
      <c r="A27">
        <v>25</v>
      </c>
      <c r="B27" s="19">
        <v>225</v>
      </c>
      <c r="C27" s="18" t="s">
        <v>547</v>
      </c>
      <c r="D27" s="52" t="s">
        <v>40</v>
      </c>
      <c r="E27" s="19" t="s">
        <v>63</v>
      </c>
      <c r="F27" s="48">
        <v>16.89</v>
      </c>
      <c r="G27" s="48">
        <v>20.440000000000001</v>
      </c>
      <c r="H27" s="32">
        <v>45868</v>
      </c>
      <c r="I27" s="19" t="s">
        <v>1016</v>
      </c>
      <c r="J27" s="19" t="s">
        <v>1017</v>
      </c>
      <c r="K27" s="20" t="s">
        <v>550</v>
      </c>
      <c r="L27"/>
    </row>
    <row r="28" spans="1:12" ht="90" x14ac:dyDescent="0.25">
      <c r="A28">
        <v>26</v>
      </c>
      <c r="B28" s="19">
        <v>226</v>
      </c>
      <c r="C28" s="18" t="s">
        <v>1018</v>
      </c>
      <c r="D28" s="52" t="s">
        <v>40</v>
      </c>
      <c r="E28" s="19" t="s">
        <v>41</v>
      </c>
      <c r="F28" s="48">
        <v>1512</v>
      </c>
      <c r="G28" s="48">
        <v>1587.6</v>
      </c>
      <c r="H28" s="32">
        <v>45868</v>
      </c>
      <c r="I28" s="19" t="s">
        <v>338</v>
      </c>
      <c r="J28" s="19" t="s">
        <v>1019</v>
      </c>
      <c r="K28" s="20" t="s">
        <v>1020</v>
      </c>
      <c r="L28"/>
    </row>
    <row r="29" spans="1:12" ht="60" x14ac:dyDescent="0.25">
      <c r="A29">
        <v>27</v>
      </c>
      <c r="B29" s="19">
        <v>228</v>
      </c>
      <c r="C29" s="18" t="s">
        <v>1022</v>
      </c>
      <c r="D29" s="52" t="s">
        <v>40</v>
      </c>
      <c r="E29" s="19" t="s">
        <v>50</v>
      </c>
      <c r="F29" s="48">
        <v>688</v>
      </c>
      <c r="G29" s="48">
        <v>688</v>
      </c>
      <c r="H29" s="32">
        <v>45869</v>
      </c>
      <c r="I29" s="19" t="s">
        <v>60</v>
      </c>
      <c r="J29" s="19" t="s">
        <v>1023</v>
      </c>
      <c r="K29" s="20" t="s">
        <v>1024</v>
      </c>
      <c r="L29"/>
    </row>
    <row r="30" spans="1:12" ht="90" x14ac:dyDescent="0.25">
      <c r="A30">
        <v>28</v>
      </c>
      <c r="B30" s="19">
        <v>229</v>
      </c>
      <c r="C30" s="18" t="s">
        <v>555</v>
      </c>
      <c r="D30" s="52" t="s">
        <v>40</v>
      </c>
      <c r="E30" s="19" t="s">
        <v>556</v>
      </c>
      <c r="F30" s="48">
        <v>93.39</v>
      </c>
      <c r="G30" s="48">
        <v>113</v>
      </c>
      <c r="H30" s="32">
        <v>45869</v>
      </c>
      <c r="I30" s="19" t="s">
        <v>1025</v>
      </c>
      <c r="J30" s="19" t="s">
        <v>1026</v>
      </c>
      <c r="K30" s="20" t="s">
        <v>559</v>
      </c>
      <c r="L30"/>
    </row>
    <row r="31" spans="1:12" ht="90" x14ac:dyDescent="0.25">
      <c r="A31">
        <v>29</v>
      </c>
      <c r="B31" s="19">
        <v>230</v>
      </c>
      <c r="C31" s="18" t="s">
        <v>1027</v>
      </c>
      <c r="D31" s="52" t="s">
        <v>40</v>
      </c>
      <c r="E31" s="19" t="s">
        <v>54</v>
      </c>
      <c r="F31" s="48">
        <v>53.22</v>
      </c>
      <c r="G31" s="48">
        <v>64.400000000000006</v>
      </c>
      <c r="H31" s="32">
        <v>45869</v>
      </c>
      <c r="I31" s="19" t="s">
        <v>1028</v>
      </c>
      <c r="J31" s="19" t="s">
        <v>1029</v>
      </c>
      <c r="K31" s="20" t="s">
        <v>1030</v>
      </c>
      <c r="L31"/>
    </row>
    <row r="32" spans="1:12" ht="90" x14ac:dyDescent="0.25">
      <c r="A32">
        <v>30</v>
      </c>
      <c r="B32" s="19">
        <v>231</v>
      </c>
      <c r="C32" s="18" t="s">
        <v>1031</v>
      </c>
      <c r="D32" s="52" t="s">
        <v>40</v>
      </c>
      <c r="E32" s="19" t="s">
        <v>623</v>
      </c>
      <c r="F32" s="48">
        <v>12.13</v>
      </c>
      <c r="G32" s="48">
        <v>12.3</v>
      </c>
      <c r="H32" s="32">
        <v>45870</v>
      </c>
      <c r="I32" s="19" t="s">
        <v>1032</v>
      </c>
      <c r="J32" s="19" t="s">
        <v>1033</v>
      </c>
      <c r="K32" s="20" t="s">
        <v>1011</v>
      </c>
      <c r="L32"/>
    </row>
    <row r="33" spans="1:12" ht="90" x14ac:dyDescent="0.25">
      <c r="A33">
        <v>31</v>
      </c>
      <c r="B33" s="19">
        <v>232</v>
      </c>
      <c r="C33" s="18" t="s">
        <v>1034</v>
      </c>
      <c r="D33" s="52" t="s">
        <v>40</v>
      </c>
      <c r="E33" s="19" t="s">
        <v>623</v>
      </c>
      <c r="F33" s="48">
        <v>24.26</v>
      </c>
      <c r="G33" s="48">
        <v>24.6</v>
      </c>
      <c r="H33" s="32">
        <v>45870</v>
      </c>
      <c r="I33" s="19" t="s">
        <v>1032</v>
      </c>
      <c r="J33" s="19" t="s">
        <v>1035</v>
      </c>
      <c r="K33" s="20" t="s">
        <v>1011</v>
      </c>
      <c r="L33"/>
    </row>
    <row r="34" spans="1:12" ht="90" x14ac:dyDescent="0.25">
      <c r="A34">
        <v>32</v>
      </c>
      <c r="B34" s="19">
        <v>233</v>
      </c>
      <c r="C34" s="18" t="s">
        <v>1036</v>
      </c>
      <c r="D34" s="52" t="s">
        <v>40</v>
      </c>
      <c r="E34" s="19" t="s">
        <v>623</v>
      </c>
      <c r="F34" s="48">
        <v>41.82</v>
      </c>
      <c r="G34" s="48">
        <v>41.82</v>
      </c>
      <c r="H34" s="32">
        <v>45870</v>
      </c>
      <c r="I34" s="19" t="s">
        <v>1032</v>
      </c>
      <c r="J34" s="19">
        <v>23160223</v>
      </c>
      <c r="K34" s="20" t="s">
        <v>1011</v>
      </c>
      <c r="L34"/>
    </row>
    <row r="35" spans="1:12" ht="90" x14ac:dyDescent="0.25">
      <c r="A35">
        <v>33</v>
      </c>
      <c r="B35" s="19">
        <v>234</v>
      </c>
      <c r="C35" s="18" t="s">
        <v>1037</v>
      </c>
      <c r="D35" s="52" t="s">
        <v>40</v>
      </c>
      <c r="E35" s="19" t="s">
        <v>623</v>
      </c>
      <c r="F35" s="48">
        <v>4.2</v>
      </c>
      <c r="G35" s="48">
        <v>4.2</v>
      </c>
      <c r="H35" s="32">
        <v>45870</v>
      </c>
      <c r="I35" s="19" t="s">
        <v>1032</v>
      </c>
      <c r="J35" s="19" t="s">
        <v>1038</v>
      </c>
      <c r="K35" s="20" t="s">
        <v>1011</v>
      </c>
      <c r="L35"/>
    </row>
    <row r="36" spans="1:12" ht="90" x14ac:dyDescent="0.25">
      <c r="A36">
        <v>34</v>
      </c>
      <c r="B36" s="19">
        <v>235</v>
      </c>
      <c r="C36" s="18" t="s">
        <v>1037</v>
      </c>
      <c r="D36" s="52" t="s">
        <v>40</v>
      </c>
      <c r="E36" s="19" t="s">
        <v>623</v>
      </c>
      <c r="F36" s="48">
        <v>4.2</v>
      </c>
      <c r="G36" s="48">
        <v>4.2</v>
      </c>
      <c r="H36" s="32">
        <v>45870</v>
      </c>
      <c r="I36" s="19" t="s">
        <v>1032</v>
      </c>
      <c r="J36" s="19" t="s">
        <v>1039</v>
      </c>
      <c r="K36" s="20" t="s">
        <v>1011</v>
      </c>
      <c r="L36"/>
    </row>
    <row r="37" spans="1:12" ht="90" x14ac:dyDescent="0.25">
      <c r="A37">
        <v>35</v>
      </c>
      <c r="B37" s="19">
        <v>236</v>
      </c>
      <c r="C37" s="18" t="s">
        <v>1037</v>
      </c>
      <c r="D37" s="52" t="s">
        <v>40</v>
      </c>
      <c r="E37" s="19" t="s">
        <v>623</v>
      </c>
      <c r="F37" s="48">
        <v>4.2</v>
      </c>
      <c r="G37" s="48">
        <v>4.2</v>
      </c>
      <c r="H37" s="32">
        <v>45870</v>
      </c>
      <c r="I37" s="19" t="s">
        <v>1032</v>
      </c>
      <c r="J37" s="19" t="s">
        <v>1040</v>
      </c>
      <c r="K37" s="20" t="s">
        <v>1011</v>
      </c>
      <c r="L37"/>
    </row>
    <row r="38" spans="1:12" ht="90" x14ac:dyDescent="0.25">
      <c r="A38">
        <v>36</v>
      </c>
      <c r="B38" s="19">
        <v>237</v>
      </c>
      <c r="C38" s="18" t="s">
        <v>1041</v>
      </c>
      <c r="D38" s="52" t="s">
        <v>40</v>
      </c>
      <c r="E38" s="19" t="s">
        <v>623</v>
      </c>
      <c r="F38" s="48">
        <v>83.64</v>
      </c>
      <c r="G38" s="48">
        <v>83.64</v>
      </c>
      <c r="H38" s="32">
        <v>45870</v>
      </c>
      <c r="I38" s="19" t="s">
        <v>1032</v>
      </c>
      <c r="J38" s="19">
        <v>23160286</v>
      </c>
      <c r="K38" s="20" t="s">
        <v>1011</v>
      </c>
      <c r="L38"/>
    </row>
    <row r="39" spans="1:12" ht="105" x14ac:dyDescent="0.25">
      <c r="A39">
        <v>37</v>
      </c>
      <c r="B39" s="19">
        <v>238</v>
      </c>
      <c r="C39" s="18" t="s">
        <v>1042</v>
      </c>
      <c r="D39" s="52" t="s">
        <v>40</v>
      </c>
      <c r="E39" s="19" t="s">
        <v>455</v>
      </c>
      <c r="F39" s="48">
        <v>4113</v>
      </c>
      <c r="G39" s="48">
        <v>4976.7299999999996</v>
      </c>
      <c r="H39" s="32">
        <v>45870</v>
      </c>
      <c r="I39" s="19" t="s">
        <v>1043</v>
      </c>
      <c r="J39" s="19" t="s">
        <v>1044</v>
      </c>
      <c r="K39" s="20" t="s">
        <v>1045</v>
      </c>
      <c r="L39"/>
    </row>
    <row r="40" spans="1:12" ht="90" x14ac:dyDescent="0.25">
      <c r="A40">
        <v>38</v>
      </c>
      <c r="B40" s="19">
        <v>239</v>
      </c>
      <c r="C40" s="18" t="s">
        <v>1046</v>
      </c>
      <c r="D40" s="52" t="s">
        <v>40</v>
      </c>
      <c r="E40" s="19" t="s">
        <v>1047</v>
      </c>
      <c r="F40" s="48">
        <v>49.93</v>
      </c>
      <c r="G40" s="48">
        <v>60.38</v>
      </c>
      <c r="H40" s="32">
        <v>45870</v>
      </c>
      <c r="I40" s="19" t="s">
        <v>1048</v>
      </c>
      <c r="J40" s="19" t="s">
        <v>1049</v>
      </c>
      <c r="K40" s="20" t="s">
        <v>1050</v>
      </c>
      <c r="L40"/>
    </row>
    <row r="41" spans="1:12" ht="90" x14ac:dyDescent="0.25">
      <c r="A41">
        <v>39</v>
      </c>
      <c r="B41" s="19">
        <v>240</v>
      </c>
      <c r="C41" s="18" t="s">
        <v>767</v>
      </c>
      <c r="D41" s="52" t="s">
        <v>40</v>
      </c>
      <c r="E41" s="19" t="s">
        <v>57</v>
      </c>
      <c r="F41" s="48">
        <v>212.21</v>
      </c>
      <c r="G41" s="48">
        <v>256.77</v>
      </c>
      <c r="H41" s="32">
        <v>45870</v>
      </c>
      <c r="I41" s="19" t="s">
        <v>227</v>
      </c>
      <c r="J41" s="19" t="s">
        <v>1051</v>
      </c>
      <c r="K41" s="20" t="s">
        <v>974</v>
      </c>
      <c r="L41"/>
    </row>
    <row r="42" spans="1:12" ht="90" x14ac:dyDescent="0.25">
      <c r="A42">
        <v>40</v>
      </c>
      <c r="B42" s="19">
        <v>241</v>
      </c>
      <c r="C42" s="18" t="s">
        <v>1027</v>
      </c>
      <c r="D42" s="52" t="s">
        <v>40</v>
      </c>
      <c r="E42" s="19" t="s">
        <v>54</v>
      </c>
      <c r="F42" s="48">
        <v>38.020000000000003</v>
      </c>
      <c r="G42" s="48">
        <v>46</v>
      </c>
      <c r="H42" s="32">
        <v>45877</v>
      </c>
      <c r="I42" s="19" t="s">
        <v>1028</v>
      </c>
      <c r="J42" s="19" t="s">
        <v>1052</v>
      </c>
      <c r="K42" s="20" t="s">
        <v>1030</v>
      </c>
      <c r="L42"/>
    </row>
    <row r="43" spans="1:12" ht="90" x14ac:dyDescent="0.25">
      <c r="A43">
        <v>41</v>
      </c>
      <c r="B43" s="19">
        <v>242</v>
      </c>
      <c r="C43" s="18" t="s">
        <v>767</v>
      </c>
      <c r="D43" s="52" t="s">
        <v>40</v>
      </c>
      <c r="E43" s="19" t="s">
        <v>57</v>
      </c>
      <c r="F43" s="48">
        <v>74.38</v>
      </c>
      <c r="G43" s="48">
        <v>90</v>
      </c>
      <c r="H43" s="32">
        <v>45877</v>
      </c>
      <c r="I43" s="19" t="s">
        <v>1053</v>
      </c>
      <c r="J43" s="19" t="s">
        <v>1054</v>
      </c>
      <c r="K43" s="20" t="s">
        <v>974</v>
      </c>
      <c r="L43"/>
    </row>
    <row r="44" spans="1:12" ht="60" x14ac:dyDescent="0.25">
      <c r="A44">
        <v>42</v>
      </c>
      <c r="B44" s="19">
        <v>243</v>
      </c>
      <c r="C44" s="18" t="s">
        <v>1055</v>
      </c>
      <c r="D44" s="52" t="s">
        <v>40</v>
      </c>
      <c r="E44" s="19" t="s">
        <v>1056</v>
      </c>
      <c r="F44" s="48">
        <v>750</v>
      </c>
      <c r="G44" s="48">
        <v>907.5</v>
      </c>
      <c r="H44" s="32">
        <v>45887</v>
      </c>
      <c r="I44" s="19" t="s">
        <v>1057</v>
      </c>
      <c r="J44" s="19" t="s">
        <v>1058</v>
      </c>
      <c r="K44" s="20" t="s">
        <v>1059</v>
      </c>
      <c r="L44"/>
    </row>
    <row r="45" spans="1:12" ht="60" x14ac:dyDescent="0.25">
      <c r="A45">
        <v>43</v>
      </c>
      <c r="B45" s="19">
        <v>244</v>
      </c>
      <c r="C45" s="18" t="s">
        <v>1060</v>
      </c>
      <c r="D45" s="52" t="s">
        <v>40</v>
      </c>
      <c r="E45" s="19" t="s">
        <v>47</v>
      </c>
      <c r="F45" s="48">
        <v>1561.98</v>
      </c>
      <c r="G45" s="48">
        <v>1890</v>
      </c>
      <c r="H45" s="32">
        <v>45887</v>
      </c>
      <c r="I45" s="19" t="s">
        <v>1004</v>
      </c>
      <c r="J45" s="19" t="s">
        <v>1061</v>
      </c>
      <c r="K45" s="20" t="s">
        <v>1062</v>
      </c>
      <c r="L45"/>
    </row>
    <row r="46" spans="1:12" ht="60" x14ac:dyDescent="0.25">
      <c r="A46">
        <v>44</v>
      </c>
      <c r="B46" s="66">
        <v>246</v>
      </c>
      <c r="C46" s="40" t="s">
        <v>1068</v>
      </c>
      <c r="D46" s="52" t="s">
        <v>40</v>
      </c>
      <c r="E46" s="20" t="s">
        <v>50</v>
      </c>
      <c r="F46" s="34">
        <v>55</v>
      </c>
      <c r="G46" s="34">
        <v>55</v>
      </c>
      <c r="H46" s="67">
        <v>45887</v>
      </c>
      <c r="I46" s="34" t="s">
        <v>1069</v>
      </c>
      <c r="J46" s="34" t="s">
        <v>1070</v>
      </c>
      <c r="K46" s="20" t="s">
        <v>1071</v>
      </c>
      <c r="L46"/>
    </row>
    <row r="47" spans="1:12" ht="60" x14ac:dyDescent="0.25">
      <c r="A47">
        <v>45</v>
      </c>
      <c r="B47" s="66">
        <v>247</v>
      </c>
      <c r="C47" s="65" t="s">
        <v>1072</v>
      </c>
      <c r="D47" s="52" t="s">
        <v>40</v>
      </c>
      <c r="E47" s="21" t="s">
        <v>455</v>
      </c>
      <c r="F47" s="46">
        <v>50</v>
      </c>
      <c r="G47" s="46">
        <v>60.5</v>
      </c>
      <c r="H47" s="32">
        <v>45888</v>
      </c>
      <c r="I47" s="46" t="s">
        <v>1043</v>
      </c>
      <c r="J47" s="46" t="s">
        <v>1073</v>
      </c>
      <c r="K47" s="21" t="s">
        <v>1074</v>
      </c>
      <c r="L47"/>
    </row>
    <row r="48" spans="1:12" ht="90" x14ac:dyDescent="0.25">
      <c r="A48">
        <v>46</v>
      </c>
      <c r="B48" s="66">
        <v>248</v>
      </c>
      <c r="C48" s="65" t="s">
        <v>555</v>
      </c>
      <c r="D48" s="52" t="s">
        <v>40</v>
      </c>
      <c r="E48" s="21" t="s">
        <v>556</v>
      </c>
      <c r="F48" s="46">
        <v>76.86</v>
      </c>
      <c r="G48" s="46">
        <v>93</v>
      </c>
      <c r="H48" s="32">
        <v>45888</v>
      </c>
      <c r="I48" s="46" t="s">
        <v>1025</v>
      </c>
      <c r="J48" s="46" t="s">
        <v>1075</v>
      </c>
      <c r="K48" s="21" t="s">
        <v>559</v>
      </c>
      <c r="L48"/>
    </row>
    <row r="49" spans="1:12" ht="105" x14ac:dyDescent="0.25">
      <c r="A49">
        <v>47</v>
      </c>
      <c r="B49" s="66">
        <v>249</v>
      </c>
      <c r="C49" s="65" t="s">
        <v>1076</v>
      </c>
      <c r="D49" s="52" t="s">
        <v>40</v>
      </c>
      <c r="E49" s="21" t="s">
        <v>1077</v>
      </c>
      <c r="F49" s="46">
        <v>14987.21</v>
      </c>
      <c r="G49" s="46">
        <v>18134.52</v>
      </c>
      <c r="H49" s="32">
        <v>45889</v>
      </c>
      <c r="I49" s="46" t="s">
        <v>1078</v>
      </c>
      <c r="J49" s="46" t="s">
        <v>1079</v>
      </c>
      <c r="K49" s="21" t="s">
        <v>1080</v>
      </c>
      <c r="L49"/>
    </row>
    <row r="50" spans="1:12" ht="90" x14ac:dyDescent="0.25">
      <c r="A50">
        <v>48</v>
      </c>
      <c r="B50" s="66">
        <v>250</v>
      </c>
      <c r="C50" s="65" t="s">
        <v>767</v>
      </c>
      <c r="D50" s="52" t="s">
        <v>40</v>
      </c>
      <c r="E50" s="21" t="s">
        <v>57</v>
      </c>
      <c r="F50" s="46">
        <v>33.36</v>
      </c>
      <c r="G50" s="46">
        <v>40.369999999999997</v>
      </c>
      <c r="H50" s="32">
        <v>45889</v>
      </c>
      <c r="I50" s="46" t="s">
        <v>227</v>
      </c>
      <c r="J50" s="46" t="s">
        <v>1081</v>
      </c>
      <c r="K50" s="21" t="s">
        <v>974</v>
      </c>
      <c r="L50"/>
    </row>
    <row r="51" spans="1:12" ht="75" x14ac:dyDescent="0.25">
      <c r="A51">
        <v>49</v>
      </c>
      <c r="B51" s="66">
        <v>251</v>
      </c>
      <c r="C51" s="65" t="s">
        <v>74</v>
      </c>
      <c r="D51" s="52" t="s">
        <v>40</v>
      </c>
      <c r="E51" s="21" t="s">
        <v>63</v>
      </c>
      <c r="F51" s="46">
        <v>38.72</v>
      </c>
      <c r="G51" s="46">
        <v>46.85</v>
      </c>
      <c r="H51" s="32">
        <v>45889</v>
      </c>
      <c r="I51" s="46" t="s">
        <v>115</v>
      </c>
      <c r="J51" s="46" t="s">
        <v>1082</v>
      </c>
      <c r="K51" s="21" t="s">
        <v>322</v>
      </c>
      <c r="L51"/>
    </row>
    <row r="52" spans="1:12" ht="90" x14ac:dyDescent="0.25">
      <c r="A52">
        <v>50</v>
      </c>
      <c r="B52" s="66">
        <v>252</v>
      </c>
      <c r="C52" s="65" t="s">
        <v>1083</v>
      </c>
      <c r="D52" s="52" t="s">
        <v>40</v>
      </c>
      <c r="E52" s="21" t="s">
        <v>62</v>
      </c>
      <c r="F52" s="46">
        <v>175.53</v>
      </c>
      <c r="G52" s="46">
        <v>175.53</v>
      </c>
      <c r="H52" s="32">
        <v>45890</v>
      </c>
      <c r="I52" s="46" t="s">
        <v>535</v>
      </c>
      <c r="J52" s="46" t="s">
        <v>1084</v>
      </c>
      <c r="K52" s="21" t="s">
        <v>1085</v>
      </c>
      <c r="L52"/>
    </row>
    <row r="53" spans="1:12" ht="60" x14ac:dyDescent="0.25">
      <c r="A53">
        <v>51</v>
      </c>
      <c r="B53" s="66">
        <v>255</v>
      </c>
      <c r="C53" s="18" t="s">
        <v>1098</v>
      </c>
      <c r="D53" s="52" t="s">
        <v>40</v>
      </c>
      <c r="E53" s="19" t="s">
        <v>47</v>
      </c>
      <c r="F53" s="48">
        <v>70.66</v>
      </c>
      <c r="G53" s="48">
        <v>85.5</v>
      </c>
      <c r="H53" s="32">
        <v>45891</v>
      </c>
      <c r="I53" s="19" t="s">
        <v>1004</v>
      </c>
      <c r="J53" s="19" t="s">
        <v>1099</v>
      </c>
      <c r="K53" s="20" t="s">
        <v>1100</v>
      </c>
      <c r="L53"/>
    </row>
    <row r="54" spans="1:12" ht="90" x14ac:dyDescent="0.25">
      <c r="A54">
        <v>52</v>
      </c>
      <c r="B54" s="66">
        <v>256</v>
      </c>
      <c r="C54" s="18" t="s">
        <v>1101</v>
      </c>
      <c r="D54" s="52" t="s">
        <v>40</v>
      </c>
      <c r="E54" s="19" t="s">
        <v>80</v>
      </c>
      <c r="F54" s="48">
        <v>11000</v>
      </c>
      <c r="G54" s="48">
        <v>11000</v>
      </c>
      <c r="H54" s="32">
        <v>45892</v>
      </c>
      <c r="I54" s="19" t="s">
        <v>1102</v>
      </c>
      <c r="J54" s="19" t="s">
        <v>1103</v>
      </c>
      <c r="K54" s="20" t="s">
        <v>1104</v>
      </c>
      <c r="L54"/>
    </row>
    <row r="55" spans="1:12" ht="105" x14ac:dyDescent="0.25">
      <c r="A55">
        <v>53</v>
      </c>
      <c r="B55" s="66">
        <v>257</v>
      </c>
      <c r="C55" s="18" t="s">
        <v>1105</v>
      </c>
      <c r="D55" s="52" t="s">
        <v>40</v>
      </c>
      <c r="E55" s="19" t="s">
        <v>1106</v>
      </c>
      <c r="F55" s="48">
        <v>12037.26</v>
      </c>
      <c r="G55" s="48">
        <v>14564.55</v>
      </c>
      <c r="H55" s="32">
        <v>45894</v>
      </c>
      <c r="I55" s="19" t="s">
        <v>1107</v>
      </c>
      <c r="J55" s="19" t="s">
        <v>1108</v>
      </c>
      <c r="K55" s="20" t="s">
        <v>1109</v>
      </c>
      <c r="L55"/>
    </row>
    <row r="56" spans="1:12" ht="60" x14ac:dyDescent="0.25">
      <c r="A56">
        <v>54</v>
      </c>
      <c r="B56" s="66">
        <v>258</v>
      </c>
      <c r="C56" s="18" t="s">
        <v>1110</v>
      </c>
      <c r="D56" s="52" t="s">
        <v>40</v>
      </c>
      <c r="E56" s="19" t="s">
        <v>47</v>
      </c>
      <c r="F56" s="48">
        <v>17.100000000000001</v>
      </c>
      <c r="G56" s="48">
        <v>20.69</v>
      </c>
      <c r="H56" s="32">
        <v>45895</v>
      </c>
      <c r="I56" s="19" t="s">
        <v>120</v>
      </c>
      <c r="J56" s="19" t="s">
        <v>1111</v>
      </c>
      <c r="K56" s="20" t="s">
        <v>1112</v>
      </c>
      <c r="L56"/>
    </row>
    <row r="57" spans="1:12" ht="60" x14ac:dyDescent="0.25">
      <c r="A57">
        <v>55</v>
      </c>
      <c r="B57" s="66">
        <v>259</v>
      </c>
      <c r="C57" s="18" t="s">
        <v>1113</v>
      </c>
      <c r="D57" s="52" t="s">
        <v>40</v>
      </c>
      <c r="E57" s="19" t="s">
        <v>47</v>
      </c>
      <c r="F57" s="48">
        <v>172</v>
      </c>
      <c r="G57" s="48">
        <v>208.12</v>
      </c>
      <c r="H57" s="32">
        <v>45895</v>
      </c>
      <c r="I57" s="19" t="s">
        <v>1114</v>
      </c>
      <c r="J57" s="19" t="s">
        <v>1115</v>
      </c>
      <c r="K57" s="20" t="s">
        <v>1116</v>
      </c>
      <c r="L57"/>
    </row>
    <row r="58" spans="1:12" ht="90" x14ac:dyDescent="0.25">
      <c r="A58">
        <v>56</v>
      </c>
      <c r="B58" s="66">
        <v>260</v>
      </c>
      <c r="C58" s="18" t="s">
        <v>604</v>
      </c>
      <c r="D58" s="52" t="s">
        <v>40</v>
      </c>
      <c r="E58" s="19" t="s">
        <v>54</v>
      </c>
      <c r="F58" s="48">
        <v>120</v>
      </c>
      <c r="G58" s="48">
        <v>120</v>
      </c>
      <c r="H58" s="32">
        <v>45897</v>
      </c>
      <c r="I58" s="19" t="s">
        <v>605</v>
      </c>
      <c r="J58" s="19" t="s">
        <v>1117</v>
      </c>
      <c r="K58" s="20" t="s">
        <v>607</v>
      </c>
      <c r="L58"/>
    </row>
    <row r="59" spans="1:12" ht="90" x14ac:dyDescent="0.25">
      <c r="A59">
        <v>57</v>
      </c>
      <c r="B59" s="66">
        <v>261</v>
      </c>
      <c r="C59" s="18" t="s">
        <v>1118</v>
      </c>
      <c r="D59" s="52" t="s">
        <v>40</v>
      </c>
      <c r="E59" s="19" t="s">
        <v>1001</v>
      </c>
      <c r="F59" s="48">
        <v>377.68</v>
      </c>
      <c r="G59" s="48">
        <v>456.99</v>
      </c>
      <c r="H59" s="32">
        <v>45898</v>
      </c>
      <c r="I59" s="19" t="s">
        <v>1119</v>
      </c>
      <c r="J59" s="19" t="s">
        <v>1120</v>
      </c>
      <c r="K59" s="20" t="s">
        <v>1121</v>
      </c>
      <c r="L59"/>
    </row>
    <row r="60" spans="1:12" ht="90" x14ac:dyDescent="0.25">
      <c r="A60">
        <v>58</v>
      </c>
      <c r="B60" s="66">
        <v>262</v>
      </c>
      <c r="C60" s="18" t="s">
        <v>1118</v>
      </c>
      <c r="D60" s="52" t="s">
        <v>40</v>
      </c>
      <c r="E60" s="19" t="s">
        <v>1001</v>
      </c>
      <c r="F60" s="48">
        <v>52.88</v>
      </c>
      <c r="G60" s="48">
        <v>63.98</v>
      </c>
      <c r="H60" s="32">
        <v>45898</v>
      </c>
      <c r="I60" s="19" t="s">
        <v>1119</v>
      </c>
      <c r="J60" s="19" t="s">
        <v>1122</v>
      </c>
      <c r="K60" s="20" t="s">
        <v>1121</v>
      </c>
      <c r="L60"/>
    </row>
    <row r="61" spans="1:12" ht="60" x14ac:dyDescent="0.25">
      <c r="A61">
        <v>59</v>
      </c>
      <c r="B61" s="66">
        <v>263</v>
      </c>
      <c r="C61" s="18" t="s">
        <v>1123</v>
      </c>
      <c r="D61" s="52" t="s">
        <v>40</v>
      </c>
      <c r="E61" s="19" t="s">
        <v>1124</v>
      </c>
      <c r="F61" s="48">
        <v>499</v>
      </c>
      <c r="G61" s="48">
        <v>603.79</v>
      </c>
      <c r="H61" s="32">
        <v>45898</v>
      </c>
      <c r="I61" s="19" t="s">
        <v>1125</v>
      </c>
      <c r="J61" s="19" t="s">
        <v>1126</v>
      </c>
      <c r="K61" s="20" t="s">
        <v>1127</v>
      </c>
      <c r="L61"/>
    </row>
    <row r="62" spans="1:12" ht="90" x14ac:dyDescent="0.25">
      <c r="A62">
        <v>60</v>
      </c>
      <c r="B62" s="66">
        <v>264</v>
      </c>
      <c r="C62" s="18" t="s">
        <v>555</v>
      </c>
      <c r="D62" s="52" t="s">
        <v>40</v>
      </c>
      <c r="E62" s="19" t="s">
        <v>556</v>
      </c>
      <c r="F62" s="48">
        <v>97.52</v>
      </c>
      <c r="G62" s="48">
        <v>118</v>
      </c>
      <c r="H62" s="32">
        <v>45898</v>
      </c>
      <c r="I62" s="19" t="s">
        <v>1025</v>
      </c>
      <c r="J62" s="19" t="s">
        <v>1128</v>
      </c>
      <c r="K62" s="20" t="s">
        <v>1129</v>
      </c>
      <c r="L62"/>
    </row>
    <row r="63" spans="1:12" ht="90" x14ac:dyDescent="0.25">
      <c r="A63">
        <v>61</v>
      </c>
      <c r="B63" s="66">
        <v>265</v>
      </c>
      <c r="C63" s="18" t="s">
        <v>1008</v>
      </c>
      <c r="D63" s="52" t="s">
        <v>40</v>
      </c>
      <c r="E63" s="19" t="s">
        <v>623</v>
      </c>
      <c r="F63" s="48">
        <v>20.329999999999998</v>
      </c>
      <c r="G63" s="48">
        <v>24.6</v>
      </c>
      <c r="H63" s="32">
        <v>45898</v>
      </c>
      <c r="I63" s="19" t="s">
        <v>1130</v>
      </c>
      <c r="J63" s="19" t="s">
        <v>1131</v>
      </c>
      <c r="K63" s="20" t="s">
        <v>1011</v>
      </c>
      <c r="L63"/>
    </row>
    <row r="64" spans="1:12" ht="60" x14ac:dyDescent="0.25">
      <c r="A64">
        <v>62</v>
      </c>
      <c r="B64" s="19">
        <v>268</v>
      </c>
      <c r="C64" s="18" t="s">
        <v>1155</v>
      </c>
      <c r="D64" s="52" t="s">
        <v>40</v>
      </c>
      <c r="E64" s="19" t="s">
        <v>43</v>
      </c>
      <c r="F64" s="48">
        <v>5000</v>
      </c>
      <c r="G64" s="48">
        <v>5250</v>
      </c>
      <c r="H64" s="32">
        <v>45901</v>
      </c>
      <c r="I64" s="66" t="s">
        <v>1156</v>
      </c>
      <c r="J64" s="19" t="s">
        <v>1157</v>
      </c>
      <c r="K64" s="20" t="s">
        <v>1158</v>
      </c>
      <c r="L64"/>
    </row>
    <row r="65" spans="1:12" ht="105" x14ac:dyDescent="0.25">
      <c r="A65">
        <v>63</v>
      </c>
      <c r="B65" s="19">
        <v>269</v>
      </c>
      <c r="C65" s="18" t="s">
        <v>1159</v>
      </c>
      <c r="D65" s="52" t="s">
        <v>40</v>
      </c>
      <c r="E65" s="19" t="s">
        <v>1160</v>
      </c>
      <c r="F65" s="48">
        <v>14879</v>
      </c>
      <c r="G65" s="48">
        <v>14879</v>
      </c>
      <c r="H65" s="32">
        <v>45901</v>
      </c>
      <c r="I65" s="66" t="s">
        <v>1161</v>
      </c>
      <c r="J65" s="19" t="s">
        <v>1162</v>
      </c>
      <c r="K65" s="20" t="s">
        <v>1163</v>
      </c>
      <c r="L65"/>
    </row>
    <row r="66" spans="1:12" ht="90" x14ac:dyDescent="0.25">
      <c r="A66">
        <v>64</v>
      </c>
      <c r="B66" s="19">
        <v>270</v>
      </c>
      <c r="C66" s="18" t="s">
        <v>1018</v>
      </c>
      <c r="D66" s="52" t="s">
        <v>40</v>
      </c>
      <c r="E66" s="19" t="s">
        <v>41</v>
      </c>
      <c r="F66" s="48">
        <v>1512</v>
      </c>
      <c r="G66" s="48">
        <v>1587.6</v>
      </c>
      <c r="H66" s="32">
        <v>45902</v>
      </c>
      <c r="I66" s="66" t="s">
        <v>338</v>
      </c>
      <c r="J66" s="19" t="s">
        <v>1164</v>
      </c>
      <c r="K66" s="20" t="s">
        <v>1020</v>
      </c>
      <c r="L66"/>
    </row>
    <row r="67" spans="1:12" ht="90" x14ac:dyDescent="0.25">
      <c r="A67">
        <v>65</v>
      </c>
      <c r="B67" s="19">
        <v>271</v>
      </c>
      <c r="C67" s="18" t="s">
        <v>1165</v>
      </c>
      <c r="D67" s="52" t="s">
        <v>40</v>
      </c>
      <c r="E67" s="19" t="s">
        <v>1166</v>
      </c>
      <c r="F67" s="48">
        <v>14900</v>
      </c>
      <c r="G67" s="48">
        <v>18029</v>
      </c>
      <c r="H67" s="32">
        <v>45903</v>
      </c>
      <c r="I67" s="66" t="s">
        <v>1167</v>
      </c>
      <c r="J67" s="19" t="s">
        <v>1168</v>
      </c>
      <c r="K67" s="20" t="s">
        <v>1169</v>
      </c>
      <c r="L67"/>
    </row>
    <row r="68" spans="1:12" ht="90" x14ac:dyDescent="0.25">
      <c r="A68">
        <v>66</v>
      </c>
      <c r="B68" s="19">
        <v>272</v>
      </c>
      <c r="C68" s="18" t="s">
        <v>1170</v>
      </c>
      <c r="D68" s="52" t="s">
        <v>40</v>
      </c>
      <c r="E68" s="19" t="s">
        <v>52</v>
      </c>
      <c r="F68" s="48">
        <v>13658</v>
      </c>
      <c r="G68" s="48">
        <v>16526.18</v>
      </c>
      <c r="H68" s="32">
        <v>45904</v>
      </c>
      <c r="I68" s="66" t="s">
        <v>1171</v>
      </c>
      <c r="J68" s="19" t="s">
        <v>1172</v>
      </c>
      <c r="K68" s="20" t="s">
        <v>1173</v>
      </c>
      <c r="L68"/>
    </row>
    <row r="69" spans="1:12" ht="90" x14ac:dyDescent="0.25">
      <c r="A69">
        <v>67</v>
      </c>
      <c r="B69" s="19">
        <v>280</v>
      </c>
      <c r="C69" s="65" t="s">
        <v>1008</v>
      </c>
      <c r="D69" s="52" t="s">
        <v>40</v>
      </c>
      <c r="E69" s="19" t="s">
        <v>623</v>
      </c>
      <c r="F69" s="48">
        <v>20.329999999999998</v>
      </c>
      <c r="G69" s="48">
        <v>24.6</v>
      </c>
      <c r="H69" s="32">
        <v>45905</v>
      </c>
      <c r="I69" s="66" t="s">
        <v>1009</v>
      </c>
      <c r="J69" s="19" t="s">
        <v>1209</v>
      </c>
      <c r="K69" s="20" t="s">
        <v>1011</v>
      </c>
      <c r="L69"/>
    </row>
    <row r="70" spans="1:12" ht="105" x14ac:dyDescent="0.25">
      <c r="A70">
        <v>68</v>
      </c>
      <c r="B70" s="19">
        <v>281</v>
      </c>
      <c r="C70" s="65" t="s">
        <v>1210</v>
      </c>
      <c r="D70" s="52" t="s">
        <v>40</v>
      </c>
      <c r="E70" s="19" t="s">
        <v>1211</v>
      </c>
      <c r="F70" s="48">
        <v>7500</v>
      </c>
      <c r="G70" s="48">
        <v>9075</v>
      </c>
      <c r="H70" s="32">
        <v>45908</v>
      </c>
      <c r="I70" s="66" t="s">
        <v>1212</v>
      </c>
      <c r="J70" s="19" t="s">
        <v>1213</v>
      </c>
      <c r="K70" s="20" t="s">
        <v>1214</v>
      </c>
      <c r="L70"/>
    </row>
    <row r="71" spans="1:12" ht="90" x14ac:dyDescent="0.25">
      <c r="A71">
        <v>69</v>
      </c>
      <c r="B71" s="19">
        <v>282</v>
      </c>
      <c r="C71" s="65" t="s">
        <v>1027</v>
      </c>
      <c r="D71" s="52" t="s">
        <v>40</v>
      </c>
      <c r="E71" s="19" t="s">
        <v>54</v>
      </c>
      <c r="F71" s="48">
        <v>193.21</v>
      </c>
      <c r="G71" s="48">
        <v>233.78</v>
      </c>
      <c r="H71" s="32">
        <v>45908</v>
      </c>
      <c r="I71" s="66" t="s">
        <v>1028</v>
      </c>
      <c r="J71" s="19" t="s">
        <v>1215</v>
      </c>
      <c r="K71" s="20" t="s">
        <v>1030</v>
      </c>
      <c r="L71"/>
    </row>
    <row r="72" spans="1:12" ht="105" x14ac:dyDescent="0.25">
      <c r="A72">
        <v>70</v>
      </c>
      <c r="B72" s="19">
        <v>283</v>
      </c>
      <c r="C72" s="65" t="s">
        <v>1216</v>
      </c>
      <c r="D72" s="52" t="s">
        <v>40</v>
      </c>
      <c r="E72" s="19" t="s">
        <v>75</v>
      </c>
      <c r="F72" s="48">
        <v>3576</v>
      </c>
      <c r="G72" s="48">
        <v>3754.8</v>
      </c>
      <c r="H72" s="32">
        <v>45908</v>
      </c>
      <c r="I72" s="66" t="s">
        <v>1217</v>
      </c>
      <c r="J72" s="20" t="s">
        <v>1218</v>
      </c>
      <c r="K72" s="20" t="s">
        <v>1219</v>
      </c>
      <c r="L72"/>
    </row>
    <row r="73" spans="1:12" ht="105" x14ac:dyDescent="0.25">
      <c r="B73" s="19"/>
      <c r="C73" s="65"/>
      <c r="D73" s="52" t="s">
        <v>40</v>
      </c>
      <c r="E73" s="19" t="s">
        <v>75</v>
      </c>
      <c r="F73" s="48">
        <v>2566.4</v>
      </c>
      <c r="G73" s="48">
        <v>2694.72</v>
      </c>
      <c r="H73" s="32">
        <v>45908</v>
      </c>
      <c r="I73" s="66" t="s">
        <v>1220</v>
      </c>
      <c r="J73" s="20" t="s">
        <v>1221</v>
      </c>
      <c r="K73" s="20" t="s">
        <v>1219</v>
      </c>
      <c r="L73"/>
    </row>
    <row r="74" spans="1:12" ht="105" x14ac:dyDescent="0.25">
      <c r="B74" s="19"/>
      <c r="C74" s="65"/>
      <c r="D74" s="52" t="s">
        <v>40</v>
      </c>
      <c r="E74" s="19" t="s">
        <v>75</v>
      </c>
      <c r="F74" s="48">
        <v>1914</v>
      </c>
      <c r="G74" s="48">
        <v>2009.7</v>
      </c>
      <c r="H74" s="32">
        <v>45910</v>
      </c>
      <c r="I74" s="66" t="s">
        <v>1222</v>
      </c>
      <c r="J74" s="20" t="s">
        <v>1223</v>
      </c>
      <c r="K74" s="20" t="s">
        <v>1219</v>
      </c>
      <c r="L74"/>
    </row>
    <row r="75" spans="1:12" ht="75" x14ac:dyDescent="0.25">
      <c r="A75">
        <v>71</v>
      </c>
      <c r="B75" s="19">
        <v>284</v>
      </c>
      <c r="C75" s="65" t="s">
        <v>74</v>
      </c>
      <c r="D75" s="52" t="s">
        <v>40</v>
      </c>
      <c r="E75" s="19" t="s">
        <v>63</v>
      </c>
      <c r="F75" s="48">
        <v>41.66</v>
      </c>
      <c r="G75" s="48">
        <v>50.41</v>
      </c>
      <c r="H75" s="32">
        <v>45910</v>
      </c>
      <c r="I75" s="66" t="s">
        <v>115</v>
      </c>
      <c r="J75" s="19" t="s">
        <v>1224</v>
      </c>
      <c r="K75" s="20" t="s">
        <v>322</v>
      </c>
      <c r="L75"/>
    </row>
    <row r="76" spans="1:12" ht="75" x14ac:dyDescent="0.25">
      <c r="A76">
        <v>72</v>
      </c>
      <c r="B76" s="19">
        <v>287</v>
      </c>
      <c r="C76" s="18" t="s">
        <v>74</v>
      </c>
      <c r="D76" s="52" t="s">
        <v>40</v>
      </c>
      <c r="E76" s="19" t="s">
        <v>63</v>
      </c>
      <c r="F76" s="48">
        <v>9.4600000000000009</v>
      </c>
      <c r="G76" s="48">
        <v>11.2</v>
      </c>
      <c r="H76" s="32">
        <v>45916</v>
      </c>
      <c r="I76" s="66" t="s">
        <v>631</v>
      </c>
      <c r="J76" s="19" t="s">
        <v>1240</v>
      </c>
      <c r="K76" s="20" t="s">
        <v>322</v>
      </c>
      <c r="L76"/>
    </row>
    <row r="77" spans="1:12" ht="90" x14ac:dyDescent="0.25">
      <c r="A77">
        <v>73</v>
      </c>
      <c r="B77" s="19">
        <v>291</v>
      </c>
      <c r="C77" s="18" t="s">
        <v>547</v>
      </c>
      <c r="D77" s="52" t="s">
        <v>40</v>
      </c>
      <c r="E77" s="19" t="s">
        <v>63</v>
      </c>
      <c r="F77" s="48">
        <v>30.63</v>
      </c>
      <c r="G77" s="48">
        <v>37.06</v>
      </c>
      <c r="H77" s="32">
        <v>45917</v>
      </c>
      <c r="I77" s="66" t="s">
        <v>414</v>
      </c>
      <c r="J77" s="19" t="s">
        <v>1258</v>
      </c>
      <c r="K77" s="20" t="s">
        <v>550</v>
      </c>
      <c r="L77"/>
    </row>
    <row r="78" spans="1:12" ht="60" x14ac:dyDescent="0.25">
      <c r="A78">
        <v>74</v>
      </c>
      <c r="B78" s="19">
        <v>292</v>
      </c>
      <c r="C78" s="18" t="s">
        <v>1259</v>
      </c>
      <c r="D78" s="52" t="s">
        <v>40</v>
      </c>
      <c r="E78" s="19" t="s">
        <v>1260</v>
      </c>
      <c r="F78" s="48">
        <v>1983.47</v>
      </c>
      <c r="G78" s="48">
        <v>2400</v>
      </c>
      <c r="H78" s="32">
        <v>45918</v>
      </c>
      <c r="I78" s="66" t="s">
        <v>1261</v>
      </c>
      <c r="J78" s="19" t="s">
        <v>1262</v>
      </c>
      <c r="K78" s="20" t="s">
        <v>1263</v>
      </c>
      <c r="L78"/>
    </row>
    <row r="79" spans="1:12" ht="105" x14ac:dyDescent="0.25">
      <c r="A79">
        <v>75</v>
      </c>
      <c r="B79" s="19">
        <v>294</v>
      </c>
      <c r="C79" s="18" t="s">
        <v>1269</v>
      </c>
      <c r="D79" s="52" t="s">
        <v>40</v>
      </c>
      <c r="E79" s="19" t="s">
        <v>43</v>
      </c>
      <c r="F79" s="48">
        <v>5705</v>
      </c>
      <c r="G79" s="48">
        <v>6903.05</v>
      </c>
      <c r="H79" s="32">
        <v>45919</v>
      </c>
      <c r="I79" s="66" t="s">
        <v>1270</v>
      </c>
      <c r="J79" s="19" t="s">
        <v>1271</v>
      </c>
      <c r="K79" s="20" t="s">
        <v>1272</v>
      </c>
      <c r="L79"/>
    </row>
    <row r="80" spans="1:12" ht="60" x14ac:dyDescent="0.25">
      <c r="A80">
        <v>76</v>
      </c>
      <c r="B80" s="19">
        <v>295</v>
      </c>
      <c r="C80" s="18" t="s">
        <v>1273</v>
      </c>
      <c r="D80" s="52" t="s">
        <v>40</v>
      </c>
      <c r="E80" s="19" t="s">
        <v>62</v>
      </c>
      <c r="F80" s="48">
        <v>482.55</v>
      </c>
      <c r="G80" s="48">
        <v>482.55</v>
      </c>
      <c r="H80" s="32">
        <v>45919</v>
      </c>
      <c r="I80" s="66" t="s">
        <v>1274</v>
      </c>
      <c r="J80" s="19" t="s">
        <v>1275</v>
      </c>
      <c r="K80" s="20" t="s">
        <v>1276</v>
      </c>
      <c r="L80"/>
    </row>
    <row r="81" spans="1:12" ht="60" x14ac:dyDescent="0.25">
      <c r="B81" s="19"/>
      <c r="C81" s="18"/>
      <c r="D81" s="52" t="s">
        <v>40</v>
      </c>
      <c r="E81" s="19" t="s">
        <v>62</v>
      </c>
      <c r="F81" s="48">
        <v>152.09</v>
      </c>
      <c r="G81" s="48">
        <v>152.09</v>
      </c>
      <c r="H81" s="32">
        <v>45919</v>
      </c>
      <c r="I81" s="66" t="s">
        <v>1277</v>
      </c>
      <c r="J81" s="19" t="s">
        <v>1278</v>
      </c>
      <c r="K81" s="20" t="s">
        <v>1276</v>
      </c>
      <c r="L81"/>
    </row>
    <row r="82" spans="1:12" ht="60" x14ac:dyDescent="0.25">
      <c r="B82" s="19"/>
      <c r="C82" s="18"/>
      <c r="D82" s="52" t="s">
        <v>40</v>
      </c>
      <c r="E82" s="19" t="s">
        <v>62</v>
      </c>
      <c r="F82" s="48">
        <v>482.55</v>
      </c>
      <c r="G82" s="48">
        <v>482.55</v>
      </c>
      <c r="H82" s="32">
        <v>45919</v>
      </c>
      <c r="I82" s="66" t="s">
        <v>1274</v>
      </c>
      <c r="J82" s="19" t="s">
        <v>1279</v>
      </c>
      <c r="K82" s="20" t="s">
        <v>1276</v>
      </c>
      <c r="L82"/>
    </row>
    <row r="83" spans="1:12" ht="60" x14ac:dyDescent="0.25">
      <c r="B83" s="19"/>
      <c r="C83" s="18"/>
      <c r="D83" s="52" t="s">
        <v>40</v>
      </c>
      <c r="E83" s="19" t="s">
        <v>62</v>
      </c>
      <c r="F83" s="48">
        <v>152.09</v>
      </c>
      <c r="G83" s="48">
        <v>152.09</v>
      </c>
      <c r="H83" s="32">
        <v>45919</v>
      </c>
      <c r="I83" s="66" t="s">
        <v>1277</v>
      </c>
      <c r="J83" s="19" t="s">
        <v>1280</v>
      </c>
      <c r="K83" s="20" t="s">
        <v>1276</v>
      </c>
      <c r="L83"/>
    </row>
    <row r="84" spans="1:12" ht="90" x14ac:dyDescent="0.25">
      <c r="A84">
        <v>77</v>
      </c>
      <c r="B84" s="19">
        <v>296</v>
      </c>
      <c r="C84" s="18" t="s">
        <v>1281</v>
      </c>
      <c r="D84" s="52" t="s">
        <v>40</v>
      </c>
      <c r="E84" s="19" t="s">
        <v>56</v>
      </c>
      <c r="F84" s="48">
        <v>960</v>
      </c>
      <c r="G84" s="48">
        <v>1161.5999999999999</v>
      </c>
      <c r="H84" s="32">
        <v>45922</v>
      </c>
      <c r="I84" s="66" t="s">
        <v>1282</v>
      </c>
      <c r="J84" s="19" t="s">
        <v>1283</v>
      </c>
      <c r="K84" s="20" t="s">
        <v>1284</v>
      </c>
      <c r="L84"/>
    </row>
    <row r="85" spans="1:12" ht="105" x14ac:dyDescent="0.25">
      <c r="A85">
        <v>78</v>
      </c>
      <c r="B85" s="19">
        <v>298</v>
      </c>
      <c r="C85" s="18" t="s">
        <v>1289</v>
      </c>
      <c r="D85" s="52" t="s">
        <v>40</v>
      </c>
      <c r="E85" s="19" t="s">
        <v>1290</v>
      </c>
      <c r="F85" s="48">
        <v>3238.71</v>
      </c>
      <c r="G85" s="48">
        <v>3918.84</v>
      </c>
      <c r="H85" s="32">
        <v>45923</v>
      </c>
      <c r="I85" s="66" t="s">
        <v>96</v>
      </c>
      <c r="J85" s="19" t="s">
        <v>1291</v>
      </c>
      <c r="K85" s="20" t="s">
        <v>1292</v>
      </c>
      <c r="L85"/>
    </row>
    <row r="86" spans="1:12" ht="75" x14ac:dyDescent="0.25">
      <c r="A86">
        <v>79</v>
      </c>
      <c r="B86" s="19">
        <v>299</v>
      </c>
      <c r="C86" s="18" t="s">
        <v>74</v>
      </c>
      <c r="D86" s="52" t="s">
        <v>40</v>
      </c>
      <c r="E86" s="19" t="s">
        <v>63</v>
      </c>
      <c r="F86" s="48">
        <v>21.12</v>
      </c>
      <c r="G86" s="48">
        <v>25.56</v>
      </c>
      <c r="H86" s="32">
        <v>45923</v>
      </c>
      <c r="I86" s="66" t="s">
        <v>631</v>
      </c>
      <c r="J86" s="19" t="s">
        <v>1293</v>
      </c>
      <c r="K86" s="20" t="s">
        <v>322</v>
      </c>
      <c r="L86"/>
    </row>
    <row r="87" spans="1:12" ht="75" x14ac:dyDescent="0.25">
      <c r="A87">
        <v>80</v>
      </c>
      <c r="B87" s="19">
        <v>302</v>
      </c>
      <c r="C87" s="18" t="s">
        <v>74</v>
      </c>
      <c r="D87" s="52" t="s">
        <v>40</v>
      </c>
      <c r="E87" s="19" t="s">
        <v>63</v>
      </c>
      <c r="F87" s="48">
        <v>33.89</v>
      </c>
      <c r="G87" s="48">
        <v>41.01</v>
      </c>
      <c r="H87" s="32">
        <v>45929</v>
      </c>
      <c r="I87" s="66" t="s">
        <v>115</v>
      </c>
      <c r="J87" s="19" t="s">
        <v>1300</v>
      </c>
      <c r="K87" s="20" t="s">
        <v>322</v>
      </c>
      <c r="L87"/>
    </row>
    <row r="88" spans="1:12" x14ac:dyDescent="0.25">
      <c r="B88" s="19"/>
      <c r="C88" s="18"/>
      <c r="D88" s="52"/>
      <c r="E88" s="22" t="s">
        <v>45</v>
      </c>
      <c r="F88" s="23">
        <f>SUM(F3:F87)</f>
        <v>182932.19999999995</v>
      </c>
      <c r="G88" s="23">
        <f>SUM(G3:G87)</f>
        <v>210702.86000000002</v>
      </c>
      <c r="H88" s="32"/>
      <c r="I88" s="66"/>
      <c r="J88" s="19"/>
      <c r="K88" s="20"/>
      <c r="L88"/>
    </row>
    <row r="89" spans="1:12" x14ac:dyDescent="0.25">
      <c r="B89" s="19"/>
      <c r="C89" s="18"/>
      <c r="D89" s="52"/>
      <c r="E89" s="19"/>
      <c r="F89" s="48"/>
      <c r="G89" s="48"/>
      <c r="H89" s="32"/>
      <c r="I89" s="66"/>
      <c r="J89" s="19"/>
      <c r="K89" s="20"/>
      <c r="L89"/>
    </row>
    <row r="90" spans="1:12" ht="75" x14ac:dyDescent="0.25">
      <c r="A90">
        <v>1</v>
      </c>
      <c r="B90" s="19">
        <v>219</v>
      </c>
      <c r="C90" s="18" t="s">
        <v>993</v>
      </c>
      <c r="D90" s="52" t="s">
        <v>994</v>
      </c>
      <c r="E90" s="19" t="s">
        <v>995</v>
      </c>
      <c r="F90" s="48">
        <v>35997</v>
      </c>
      <c r="G90" s="48">
        <v>43556.37</v>
      </c>
      <c r="H90" s="32">
        <v>45860</v>
      </c>
      <c r="I90" s="19" t="s">
        <v>996</v>
      </c>
      <c r="J90" s="19" t="s">
        <v>997</v>
      </c>
      <c r="K90" s="20" t="s">
        <v>998</v>
      </c>
      <c r="L90"/>
    </row>
    <row r="91" spans="1:12" ht="75" x14ac:dyDescent="0.25">
      <c r="A91">
        <v>2</v>
      </c>
      <c r="B91" s="19">
        <v>208</v>
      </c>
      <c r="C91" s="18" t="s">
        <v>956</v>
      </c>
      <c r="D91" s="52" t="s">
        <v>957</v>
      </c>
      <c r="E91" s="19" t="s">
        <v>56</v>
      </c>
      <c r="F91" s="48">
        <v>111570.25</v>
      </c>
      <c r="G91" s="48">
        <v>135000</v>
      </c>
      <c r="H91" s="32">
        <v>45848</v>
      </c>
      <c r="I91" s="19" t="s">
        <v>958</v>
      </c>
      <c r="J91" s="19" t="s">
        <v>959</v>
      </c>
      <c r="K91" s="20" t="s">
        <v>960</v>
      </c>
      <c r="L91"/>
    </row>
    <row r="92" spans="1:12" x14ac:dyDescent="0.25">
      <c r="B92" s="19"/>
      <c r="C92" s="18"/>
      <c r="D92" s="52"/>
      <c r="E92" s="22" t="s">
        <v>45</v>
      </c>
      <c r="F92" s="23">
        <f>SUM(F90:F91)</f>
        <v>147567.25</v>
      </c>
      <c r="G92" s="23">
        <f>SUM(G90:G91)</f>
        <v>178556.37</v>
      </c>
      <c r="H92" s="32"/>
      <c r="I92" s="19"/>
      <c r="J92" s="19"/>
      <c r="K92" s="20"/>
      <c r="L92"/>
    </row>
    <row r="93" spans="1:12" x14ac:dyDescent="0.25">
      <c r="B93" s="19"/>
      <c r="C93" s="18"/>
      <c r="D93" s="52"/>
      <c r="E93" s="19"/>
      <c r="F93" s="48"/>
      <c r="G93" s="48"/>
      <c r="H93" s="32"/>
      <c r="I93" s="19"/>
      <c r="J93" s="19"/>
      <c r="K93" s="20"/>
      <c r="L93"/>
    </row>
    <row r="94" spans="1:12" ht="75" x14ac:dyDescent="0.25">
      <c r="A94">
        <v>1</v>
      </c>
      <c r="B94" s="19">
        <v>150</v>
      </c>
      <c r="C94" s="41" t="s">
        <v>798</v>
      </c>
      <c r="D94" s="42" t="s">
        <v>799</v>
      </c>
      <c r="E94" s="43" t="s">
        <v>780</v>
      </c>
      <c r="F94" s="44">
        <v>57262.5</v>
      </c>
      <c r="G94" s="44">
        <v>60125.63</v>
      </c>
      <c r="H94" s="45">
        <v>45799</v>
      </c>
      <c r="I94" s="43" t="s">
        <v>800</v>
      </c>
      <c r="J94" s="43" t="s">
        <v>801</v>
      </c>
      <c r="K94" s="26" t="s">
        <v>802</v>
      </c>
      <c r="L94"/>
    </row>
    <row r="95" spans="1:12" ht="75" x14ac:dyDescent="0.25">
      <c r="B95" s="19"/>
      <c r="C95" s="41"/>
      <c r="D95" s="42" t="s">
        <v>799</v>
      </c>
      <c r="E95" s="43" t="s">
        <v>780</v>
      </c>
      <c r="F95" s="44">
        <v>5160</v>
      </c>
      <c r="G95" s="44">
        <v>5418</v>
      </c>
      <c r="H95" s="45">
        <v>45800</v>
      </c>
      <c r="I95" s="43" t="s">
        <v>784</v>
      </c>
      <c r="J95" s="43" t="s">
        <v>803</v>
      </c>
      <c r="K95" s="26" t="s">
        <v>802</v>
      </c>
      <c r="L95"/>
    </row>
    <row r="96" spans="1:12" ht="75" x14ac:dyDescent="0.25">
      <c r="B96" s="19"/>
      <c r="C96" s="41"/>
      <c r="D96" s="42" t="s">
        <v>799</v>
      </c>
      <c r="E96" s="43" t="s">
        <v>780</v>
      </c>
      <c r="F96" s="44">
        <v>1275</v>
      </c>
      <c r="G96" s="44">
        <v>1338.75</v>
      </c>
      <c r="H96" s="45">
        <v>45800</v>
      </c>
      <c r="I96" s="43" t="s">
        <v>804</v>
      </c>
      <c r="J96" s="43" t="s">
        <v>805</v>
      </c>
      <c r="K96" s="26" t="s">
        <v>802</v>
      </c>
      <c r="L96"/>
    </row>
    <row r="97" spans="1:12" ht="75" x14ac:dyDescent="0.25">
      <c r="B97" s="19"/>
      <c r="C97" s="41"/>
      <c r="D97" s="42" t="s">
        <v>799</v>
      </c>
      <c r="E97" s="43" t="s">
        <v>780</v>
      </c>
      <c r="F97" s="44">
        <v>28669</v>
      </c>
      <c r="G97" s="44">
        <v>30102.45</v>
      </c>
      <c r="H97" s="45">
        <v>45803</v>
      </c>
      <c r="I97" s="43" t="s">
        <v>806</v>
      </c>
      <c r="J97" s="43" t="s">
        <v>807</v>
      </c>
      <c r="K97" s="26" t="s">
        <v>802</v>
      </c>
      <c r="L97"/>
    </row>
    <row r="98" spans="1:12" ht="75" x14ac:dyDescent="0.25">
      <c r="B98" s="19"/>
      <c r="C98" s="41"/>
      <c r="D98" s="42" t="s">
        <v>799</v>
      </c>
      <c r="E98" s="43" t="s">
        <v>780</v>
      </c>
      <c r="F98" s="44">
        <v>5700</v>
      </c>
      <c r="G98" s="44">
        <v>5985</v>
      </c>
      <c r="H98" s="45">
        <v>45806</v>
      </c>
      <c r="I98" s="43" t="s">
        <v>784</v>
      </c>
      <c r="J98" s="43" t="s">
        <v>808</v>
      </c>
      <c r="K98" s="26" t="s">
        <v>802</v>
      </c>
      <c r="L98"/>
    </row>
    <row r="99" spans="1:12" ht="75" x14ac:dyDescent="0.25">
      <c r="B99" s="19"/>
      <c r="C99" s="41"/>
      <c r="D99" s="42" t="s">
        <v>799</v>
      </c>
      <c r="E99" s="43" t="s">
        <v>780</v>
      </c>
      <c r="F99" s="44">
        <v>19740</v>
      </c>
      <c r="G99" s="44">
        <v>20727</v>
      </c>
      <c r="H99" s="45">
        <v>45807</v>
      </c>
      <c r="I99" s="43" t="s">
        <v>788</v>
      </c>
      <c r="J99" s="43" t="s">
        <v>809</v>
      </c>
      <c r="K99" s="26" t="s">
        <v>802</v>
      </c>
      <c r="L99"/>
    </row>
    <row r="100" spans="1:12" ht="75" x14ac:dyDescent="0.25">
      <c r="B100" s="19"/>
      <c r="C100" s="41"/>
      <c r="D100" s="42" t="s">
        <v>799</v>
      </c>
      <c r="E100" s="43" t="s">
        <v>780</v>
      </c>
      <c r="F100" s="44">
        <v>8805</v>
      </c>
      <c r="G100" s="44">
        <v>9245.25</v>
      </c>
      <c r="H100" s="45">
        <v>45807</v>
      </c>
      <c r="I100" s="43" t="s">
        <v>810</v>
      </c>
      <c r="J100" s="43" t="s">
        <v>811</v>
      </c>
      <c r="K100" s="26" t="s">
        <v>802</v>
      </c>
      <c r="L100"/>
    </row>
    <row r="101" spans="1:12" ht="75" x14ac:dyDescent="0.25">
      <c r="B101" s="19"/>
      <c r="C101" s="41"/>
      <c r="D101" s="42" t="s">
        <v>799</v>
      </c>
      <c r="E101" s="43" t="s">
        <v>780</v>
      </c>
      <c r="F101" s="44">
        <v>9552</v>
      </c>
      <c r="G101" s="44">
        <v>10029.6</v>
      </c>
      <c r="H101" s="45">
        <v>45813</v>
      </c>
      <c r="I101" s="43" t="s">
        <v>800</v>
      </c>
      <c r="J101" s="43" t="s">
        <v>812</v>
      </c>
      <c r="K101" s="26" t="s">
        <v>802</v>
      </c>
      <c r="L101"/>
    </row>
    <row r="102" spans="1:12" ht="75" x14ac:dyDescent="0.25">
      <c r="A102">
        <v>2</v>
      </c>
      <c r="B102" s="19">
        <v>170</v>
      </c>
      <c r="C102" s="41" t="s">
        <v>826</v>
      </c>
      <c r="D102" s="42" t="s">
        <v>827</v>
      </c>
      <c r="E102" s="43" t="s">
        <v>780</v>
      </c>
      <c r="F102" s="44">
        <v>47901</v>
      </c>
      <c r="G102" s="44">
        <v>50296.05</v>
      </c>
      <c r="H102" s="45">
        <v>45813</v>
      </c>
      <c r="I102" s="43" t="s">
        <v>800</v>
      </c>
      <c r="J102" s="43" t="s">
        <v>828</v>
      </c>
      <c r="K102" s="26" t="s">
        <v>817</v>
      </c>
      <c r="L102"/>
    </row>
    <row r="103" spans="1:12" ht="75" x14ac:dyDescent="0.25">
      <c r="B103" s="19"/>
      <c r="C103" s="41"/>
      <c r="D103" s="42" t="s">
        <v>827</v>
      </c>
      <c r="E103" s="43" t="s">
        <v>780</v>
      </c>
      <c r="F103" s="44">
        <v>53032</v>
      </c>
      <c r="G103" s="44">
        <v>55683.6</v>
      </c>
      <c r="H103" s="45">
        <v>45813</v>
      </c>
      <c r="I103" s="43" t="s">
        <v>793</v>
      </c>
      <c r="J103" s="43" t="s">
        <v>829</v>
      </c>
      <c r="K103" s="26" t="s">
        <v>817</v>
      </c>
      <c r="L103"/>
    </row>
    <row r="104" spans="1:12" ht="75" x14ac:dyDescent="0.25">
      <c r="B104" s="19"/>
      <c r="C104" s="41"/>
      <c r="D104" s="42" t="s">
        <v>827</v>
      </c>
      <c r="E104" s="43" t="s">
        <v>780</v>
      </c>
      <c r="F104" s="44">
        <v>49200</v>
      </c>
      <c r="G104" s="44">
        <v>51660</v>
      </c>
      <c r="H104" s="45">
        <v>45814</v>
      </c>
      <c r="I104" s="43" t="s">
        <v>781</v>
      </c>
      <c r="J104" s="43" t="s">
        <v>830</v>
      </c>
      <c r="K104" s="26" t="s">
        <v>817</v>
      </c>
      <c r="L104"/>
    </row>
    <row r="105" spans="1:12" ht="75" x14ac:dyDescent="0.25">
      <c r="B105" s="19"/>
      <c r="C105" s="41"/>
      <c r="D105" s="42" t="s">
        <v>827</v>
      </c>
      <c r="E105" s="43" t="s">
        <v>780</v>
      </c>
      <c r="F105" s="44">
        <v>26392.799999999999</v>
      </c>
      <c r="G105" s="44">
        <v>27712.44</v>
      </c>
      <c r="H105" s="45">
        <v>45817</v>
      </c>
      <c r="I105" s="43" t="s">
        <v>784</v>
      </c>
      <c r="J105" s="43" t="s">
        <v>831</v>
      </c>
      <c r="K105" s="26" t="s">
        <v>817</v>
      </c>
      <c r="L105"/>
    </row>
    <row r="106" spans="1:12" ht="75" x14ac:dyDescent="0.25">
      <c r="A106">
        <v>3</v>
      </c>
      <c r="B106" s="19">
        <v>171</v>
      </c>
      <c r="C106" s="41" t="s">
        <v>832</v>
      </c>
      <c r="D106" s="42" t="s">
        <v>833</v>
      </c>
      <c r="E106" s="43" t="s">
        <v>780</v>
      </c>
      <c r="F106" s="44">
        <v>118500</v>
      </c>
      <c r="G106" s="44">
        <v>124425</v>
      </c>
      <c r="H106" s="45">
        <v>45814</v>
      </c>
      <c r="I106" s="43" t="s">
        <v>800</v>
      </c>
      <c r="J106" s="43" t="s">
        <v>834</v>
      </c>
      <c r="K106" s="26" t="s">
        <v>835</v>
      </c>
      <c r="L106"/>
    </row>
    <row r="107" spans="1:12" ht="75" x14ac:dyDescent="0.25">
      <c r="B107" s="19"/>
      <c r="C107" s="41"/>
      <c r="D107" s="42" t="s">
        <v>833</v>
      </c>
      <c r="E107" s="43" t="s">
        <v>780</v>
      </c>
      <c r="F107" s="44">
        <v>29400</v>
      </c>
      <c r="G107" s="44">
        <v>30870</v>
      </c>
      <c r="H107" s="45">
        <v>45814</v>
      </c>
      <c r="I107" s="43" t="s">
        <v>836</v>
      </c>
      <c r="J107" s="43" t="s">
        <v>837</v>
      </c>
      <c r="K107" s="26" t="s">
        <v>835</v>
      </c>
      <c r="L107"/>
    </row>
    <row r="108" spans="1:12" ht="75" x14ac:dyDescent="0.25">
      <c r="B108" s="19"/>
      <c r="C108" s="41"/>
      <c r="D108" s="42" t="s">
        <v>833</v>
      </c>
      <c r="E108" s="43" t="s">
        <v>780</v>
      </c>
      <c r="F108" s="44">
        <v>89400</v>
      </c>
      <c r="G108" s="44">
        <v>93870</v>
      </c>
      <c r="H108" s="45">
        <v>45816</v>
      </c>
      <c r="I108" s="43" t="s">
        <v>788</v>
      </c>
      <c r="J108" s="43" t="s">
        <v>838</v>
      </c>
      <c r="K108" s="26" t="s">
        <v>835</v>
      </c>
      <c r="L108"/>
    </row>
    <row r="109" spans="1:12" ht="75" x14ac:dyDescent="0.25">
      <c r="B109" s="19"/>
      <c r="C109" s="41"/>
      <c r="D109" s="42" t="s">
        <v>833</v>
      </c>
      <c r="E109" s="43" t="s">
        <v>780</v>
      </c>
      <c r="F109" s="44">
        <v>7200</v>
      </c>
      <c r="G109" s="44">
        <v>7560</v>
      </c>
      <c r="H109" s="45">
        <v>45817</v>
      </c>
      <c r="I109" s="43" t="s">
        <v>839</v>
      </c>
      <c r="J109" s="43" t="s">
        <v>840</v>
      </c>
      <c r="K109" s="26" t="s">
        <v>835</v>
      </c>
      <c r="L109"/>
    </row>
    <row r="110" spans="1:12" ht="75" x14ac:dyDescent="0.25">
      <c r="B110" s="19"/>
      <c r="C110" s="41"/>
      <c r="D110" s="42" t="s">
        <v>833</v>
      </c>
      <c r="E110" s="43" t="s">
        <v>780</v>
      </c>
      <c r="F110" s="44">
        <v>9000</v>
      </c>
      <c r="G110" s="44">
        <v>9450</v>
      </c>
      <c r="H110" s="45">
        <v>45817</v>
      </c>
      <c r="I110" s="43" t="s">
        <v>793</v>
      </c>
      <c r="J110" s="43" t="s">
        <v>841</v>
      </c>
      <c r="K110" s="26" t="s">
        <v>835</v>
      </c>
      <c r="L110"/>
    </row>
    <row r="111" spans="1:12" ht="75" x14ac:dyDescent="0.25">
      <c r="B111" s="19"/>
      <c r="C111" s="41"/>
      <c r="D111" s="42" t="s">
        <v>833</v>
      </c>
      <c r="E111" s="43" t="s">
        <v>780</v>
      </c>
      <c r="F111" s="44">
        <v>2430</v>
      </c>
      <c r="G111" s="44">
        <v>2551.5</v>
      </c>
      <c r="H111" s="45">
        <v>45818</v>
      </c>
      <c r="I111" s="43" t="s">
        <v>810</v>
      </c>
      <c r="J111" s="43" t="s">
        <v>842</v>
      </c>
      <c r="K111" s="26" t="s">
        <v>835</v>
      </c>
      <c r="L111"/>
    </row>
    <row r="112" spans="1:12" ht="75" x14ac:dyDescent="0.25">
      <c r="B112" s="19"/>
      <c r="C112" s="41"/>
      <c r="D112" s="42" t="s">
        <v>833</v>
      </c>
      <c r="E112" s="43" t="s">
        <v>780</v>
      </c>
      <c r="F112" s="44">
        <v>7620</v>
      </c>
      <c r="G112" s="44">
        <v>8001</v>
      </c>
      <c r="H112" s="45">
        <v>45831</v>
      </c>
      <c r="I112" s="43" t="s">
        <v>793</v>
      </c>
      <c r="J112" s="43" t="s">
        <v>843</v>
      </c>
      <c r="K112" s="26" t="s">
        <v>835</v>
      </c>
      <c r="L112"/>
    </row>
    <row r="113" spans="1:12" ht="75" x14ac:dyDescent="0.25">
      <c r="B113" s="19"/>
      <c r="C113" s="41"/>
      <c r="D113" s="42" t="s">
        <v>833</v>
      </c>
      <c r="E113" s="43" t="s">
        <v>780</v>
      </c>
      <c r="F113" s="44">
        <v>39540</v>
      </c>
      <c r="G113" s="44">
        <v>41517</v>
      </c>
      <c r="H113" s="45">
        <v>45833</v>
      </c>
      <c r="I113" s="43" t="s">
        <v>800</v>
      </c>
      <c r="J113" s="43" t="s">
        <v>844</v>
      </c>
      <c r="K113" s="26" t="s">
        <v>835</v>
      </c>
      <c r="L113"/>
    </row>
    <row r="114" spans="1:12" ht="75" x14ac:dyDescent="0.25">
      <c r="B114" s="19"/>
      <c r="C114" s="41"/>
      <c r="D114" s="42" t="s">
        <v>833</v>
      </c>
      <c r="E114" s="43" t="s">
        <v>780</v>
      </c>
      <c r="F114" s="44">
        <v>8850</v>
      </c>
      <c r="G114" s="44">
        <v>9292.5</v>
      </c>
      <c r="H114" s="45">
        <v>45833</v>
      </c>
      <c r="I114" s="43" t="s">
        <v>786</v>
      </c>
      <c r="J114" s="43" t="s">
        <v>845</v>
      </c>
      <c r="K114" s="26" t="s">
        <v>835</v>
      </c>
      <c r="L114"/>
    </row>
    <row r="115" spans="1:12" ht="75" x14ac:dyDescent="0.25">
      <c r="B115" s="19"/>
      <c r="C115" s="41"/>
      <c r="D115" s="42" t="s">
        <v>833</v>
      </c>
      <c r="E115" s="43" t="s">
        <v>780</v>
      </c>
      <c r="F115" s="44">
        <v>16980</v>
      </c>
      <c r="G115" s="44">
        <v>17829</v>
      </c>
      <c r="H115" s="45">
        <v>45835</v>
      </c>
      <c r="I115" s="43" t="s">
        <v>810</v>
      </c>
      <c r="J115" s="43" t="s">
        <v>846</v>
      </c>
      <c r="K115" s="26" t="s">
        <v>835</v>
      </c>
      <c r="L115"/>
    </row>
    <row r="116" spans="1:12" ht="75" x14ac:dyDescent="0.25">
      <c r="B116" s="19"/>
      <c r="C116" s="41"/>
      <c r="D116" s="42" t="s">
        <v>833</v>
      </c>
      <c r="E116" s="43" t="s">
        <v>780</v>
      </c>
      <c r="F116" s="44">
        <v>510</v>
      </c>
      <c r="G116" s="44">
        <v>535.5</v>
      </c>
      <c r="H116" s="45">
        <v>45840</v>
      </c>
      <c r="I116" s="43" t="s">
        <v>847</v>
      </c>
      <c r="J116" s="43" t="s">
        <v>848</v>
      </c>
      <c r="K116" s="26" t="s">
        <v>835</v>
      </c>
      <c r="L116"/>
    </row>
    <row r="117" spans="1:12" ht="75" x14ac:dyDescent="0.25">
      <c r="A117">
        <v>4</v>
      </c>
      <c r="B117" s="19">
        <v>169</v>
      </c>
      <c r="C117" s="41" t="s">
        <v>813</v>
      </c>
      <c r="D117" s="42" t="s">
        <v>814</v>
      </c>
      <c r="E117" s="43" t="s">
        <v>780</v>
      </c>
      <c r="F117" s="44">
        <v>2174</v>
      </c>
      <c r="G117" s="44">
        <v>2282.6999999999998</v>
      </c>
      <c r="H117" s="45">
        <v>45813</v>
      </c>
      <c r="I117" s="43" t="s">
        <v>815</v>
      </c>
      <c r="J117" s="43" t="s">
        <v>816</v>
      </c>
      <c r="K117" s="26" t="s">
        <v>817</v>
      </c>
      <c r="L117"/>
    </row>
    <row r="118" spans="1:12" ht="75" x14ac:dyDescent="0.25">
      <c r="B118" s="19"/>
      <c r="C118" s="41"/>
      <c r="D118" s="42" t="s">
        <v>814</v>
      </c>
      <c r="E118" s="43" t="s">
        <v>780</v>
      </c>
      <c r="F118" s="44">
        <v>2130</v>
      </c>
      <c r="G118" s="44">
        <v>2236.5</v>
      </c>
      <c r="H118" s="45">
        <v>45814</v>
      </c>
      <c r="I118" s="43" t="s">
        <v>804</v>
      </c>
      <c r="J118" s="43" t="s">
        <v>818</v>
      </c>
      <c r="K118" s="26" t="s">
        <v>817</v>
      </c>
      <c r="L118"/>
    </row>
    <row r="119" spans="1:12" ht="75" x14ac:dyDescent="0.25">
      <c r="B119" s="19"/>
      <c r="C119" s="41"/>
      <c r="D119" s="42" t="s">
        <v>814</v>
      </c>
      <c r="E119" s="43" t="s">
        <v>780</v>
      </c>
      <c r="F119" s="44">
        <v>19301.099999999999</v>
      </c>
      <c r="G119" s="44">
        <v>20266.16</v>
      </c>
      <c r="H119" s="45">
        <v>45821</v>
      </c>
      <c r="I119" s="43" t="s">
        <v>788</v>
      </c>
      <c r="J119" s="43" t="s">
        <v>819</v>
      </c>
      <c r="K119" s="26" t="s">
        <v>817</v>
      </c>
      <c r="L119"/>
    </row>
    <row r="120" spans="1:12" ht="75" x14ac:dyDescent="0.25">
      <c r="B120" s="19"/>
      <c r="C120" s="41"/>
      <c r="D120" s="42" t="s">
        <v>814</v>
      </c>
      <c r="E120" s="43" t="s">
        <v>780</v>
      </c>
      <c r="F120" s="44">
        <v>8385</v>
      </c>
      <c r="G120" s="44">
        <v>8804.25</v>
      </c>
      <c r="H120" s="45">
        <v>45825</v>
      </c>
      <c r="I120" s="43" t="s">
        <v>800</v>
      </c>
      <c r="J120" s="43" t="s">
        <v>820</v>
      </c>
      <c r="K120" s="26" t="s">
        <v>817</v>
      </c>
      <c r="L120"/>
    </row>
    <row r="121" spans="1:12" ht="75" x14ac:dyDescent="0.25">
      <c r="B121" s="19"/>
      <c r="C121" s="41"/>
      <c r="D121" s="42" t="s">
        <v>814</v>
      </c>
      <c r="E121" s="43" t="s">
        <v>780</v>
      </c>
      <c r="F121" s="44">
        <v>2340</v>
      </c>
      <c r="G121" s="44">
        <v>2457</v>
      </c>
      <c r="H121" s="45">
        <v>45825</v>
      </c>
      <c r="I121" s="43" t="s">
        <v>810</v>
      </c>
      <c r="J121" s="43" t="s">
        <v>821</v>
      </c>
      <c r="K121" s="26" t="s">
        <v>817</v>
      </c>
      <c r="L121"/>
    </row>
    <row r="122" spans="1:12" ht="75" x14ac:dyDescent="0.25">
      <c r="B122" s="19"/>
      <c r="C122" s="41"/>
      <c r="D122" s="42" t="s">
        <v>814</v>
      </c>
      <c r="E122" s="43" t="s">
        <v>780</v>
      </c>
      <c r="F122" s="44">
        <v>6550</v>
      </c>
      <c r="G122" s="44">
        <v>6877.5</v>
      </c>
      <c r="H122" s="45">
        <v>45825</v>
      </c>
      <c r="I122" s="43" t="s">
        <v>790</v>
      </c>
      <c r="J122" s="43" t="s">
        <v>822</v>
      </c>
      <c r="K122" s="26" t="s">
        <v>817</v>
      </c>
      <c r="L122"/>
    </row>
    <row r="123" spans="1:12" ht="75" x14ac:dyDescent="0.25">
      <c r="B123" s="19"/>
      <c r="C123" s="41"/>
      <c r="D123" s="42" t="s">
        <v>814</v>
      </c>
      <c r="E123" s="43" t="s">
        <v>780</v>
      </c>
      <c r="F123" s="44">
        <v>8834.25</v>
      </c>
      <c r="G123" s="44">
        <v>9275.9599999999991</v>
      </c>
      <c r="H123" s="45">
        <v>45825</v>
      </c>
      <c r="I123" s="43" t="s">
        <v>784</v>
      </c>
      <c r="J123" s="43" t="s">
        <v>823</v>
      </c>
      <c r="K123" s="26" t="s">
        <v>817</v>
      </c>
      <c r="L123"/>
    </row>
    <row r="124" spans="1:12" ht="75" x14ac:dyDescent="0.25">
      <c r="B124" s="19"/>
      <c r="C124" s="41"/>
      <c r="D124" s="42" t="s">
        <v>814</v>
      </c>
      <c r="E124" s="43" t="s">
        <v>780</v>
      </c>
      <c r="F124" s="44">
        <v>83070</v>
      </c>
      <c r="G124" s="44">
        <v>87223.5</v>
      </c>
      <c r="H124" s="45">
        <v>45827</v>
      </c>
      <c r="I124" s="43" t="s">
        <v>793</v>
      </c>
      <c r="J124" s="43" t="s">
        <v>824</v>
      </c>
      <c r="K124" s="26" t="s">
        <v>817</v>
      </c>
      <c r="L124"/>
    </row>
    <row r="125" spans="1:12" ht="75" x14ac:dyDescent="0.25">
      <c r="B125" s="19"/>
      <c r="C125" s="41"/>
      <c r="D125" s="42" t="s">
        <v>814</v>
      </c>
      <c r="E125" s="43" t="s">
        <v>780</v>
      </c>
      <c r="F125" s="44">
        <v>11520</v>
      </c>
      <c r="G125" s="44">
        <v>12096</v>
      </c>
      <c r="H125" s="45">
        <v>45831</v>
      </c>
      <c r="I125" s="43" t="s">
        <v>793</v>
      </c>
      <c r="J125" s="43" t="s">
        <v>825</v>
      </c>
      <c r="K125" s="26" t="s">
        <v>817</v>
      </c>
      <c r="L125"/>
    </row>
    <row r="126" spans="1:12" ht="75" x14ac:dyDescent="0.25">
      <c r="A126">
        <v>5</v>
      </c>
      <c r="B126" s="19">
        <v>136</v>
      </c>
      <c r="C126" s="41" t="s">
        <v>778</v>
      </c>
      <c r="D126" s="42" t="s">
        <v>779</v>
      </c>
      <c r="E126" s="43" t="s">
        <v>780</v>
      </c>
      <c r="F126" s="44">
        <v>28950</v>
      </c>
      <c r="G126" s="44">
        <v>30397.5</v>
      </c>
      <c r="H126" s="45">
        <v>45784</v>
      </c>
      <c r="I126" s="43" t="s">
        <v>781</v>
      </c>
      <c r="J126" s="43" t="s">
        <v>782</v>
      </c>
      <c r="K126" s="26" t="s">
        <v>783</v>
      </c>
      <c r="L126"/>
    </row>
    <row r="127" spans="1:12" ht="75" x14ac:dyDescent="0.25">
      <c r="B127" s="19"/>
      <c r="C127" s="41"/>
      <c r="D127" s="42" t="s">
        <v>779</v>
      </c>
      <c r="E127" s="43" t="s">
        <v>780</v>
      </c>
      <c r="F127" s="44">
        <v>5460</v>
      </c>
      <c r="G127" s="44">
        <v>5733</v>
      </c>
      <c r="H127" s="45">
        <v>45785</v>
      </c>
      <c r="I127" s="43" t="s">
        <v>784</v>
      </c>
      <c r="J127" s="43" t="s">
        <v>785</v>
      </c>
      <c r="K127" s="26" t="s">
        <v>783</v>
      </c>
      <c r="L127"/>
    </row>
    <row r="128" spans="1:12" ht="75" x14ac:dyDescent="0.25">
      <c r="B128" s="19"/>
      <c r="C128" s="41"/>
      <c r="D128" s="42" t="s">
        <v>779</v>
      </c>
      <c r="E128" s="43" t="s">
        <v>780</v>
      </c>
      <c r="F128" s="44">
        <v>2592</v>
      </c>
      <c r="G128" s="44">
        <v>2721.6</v>
      </c>
      <c r="H128" s="45">
        <v>45786</v>
      </c>
      <c r="I128" s="43" t="s">
        <v>786</v>
      </c>
      <c r="J128" s="43" t="s">
        <v>787</v>
      </c>
      <c r="K128" s="26" t="s">
        <v>783</v>
      </c>
      <c r="L128"/>
    </row>
    <row r="129" spans="1:12" ht="75" x14ac:dyDescent="0.25">
      <c r="B129" s="19"/>
      <c r="C129" s="41"/>
      <c r="D129" s="42" t="s">
        <v>779</v>
      </c>
      <c r="E129" s="43" t="s">
        <v>780</v>
      </c>
      <c r="F129" s="44">
        <v>94425</v>
      </c>
      <c r="G129" s="44">
        <v>99146.25</v>
      </c>
      <c r="H129" s="45">
        <v>45789</v>
      </c>
      <c r="I129" s="43" t="s">
        <v>788</v>
      </c>
      <c r="J129" s="43" t="s">
        <v>789</v>
      </c>
      <c r="K129" s="26" t="s">
        <v>783</v>
      </c>
      <c r="L129"/>
    </row>
    <row r="130" spans="1:12" ht="75" x14ac:dyDescent="0.25">
      <c r="B130" s="19"/>
      <c r="C130" s="41"/>
      <c r="D130" s="42" t="s">
        <v>779</v>
      </c>
      <c r="E130" s="43" t="s">
        <v>780</v>
      </c>
      <c r="F130" s="44">
        <v>6000</v>
      </c>
      <c r="G130" s="44">
        <v>6300</v>
      </c>
      <c r="H130" s="45">
        <v>45790</v>
      </c>
      <c r="I130" s="43" t="s">
        <v>790</v>
      </c>
      <c r="J130" s="43" t="s">
        <v>791</v>
      </c>
      <c r="K130" s="26" t="s">
        <v>783</v>
      </c>
      <c r="L130"/>
    </row>
    <row r="131" spans="1:12" ht="75" x14ac:dyDescent="0.25">
      <c r="B131" s="19"/>
      <c r="C131" s="41"/>
      <c r="D131" s="42" t="s">
        <v>779</v>
      </c>
      <c r="E131" s="43" t="s">
        <v>780</v>
      </c>
      <c r="F131" s="44">
        <v>10800</v>
      </c>
      <c r="G131" s="44">
        <v>11340</v>
      </c>
      <c r="H131" s="45">
        <v>45804</v>
      </c>
      <c r="I131" s="43" t="s">
        <v>781</v>
      </c>
      <c r="J131" s="43" t="s">
        <v>792</v>
      </c>
      <c r="K131" s="26" t="s">
        <v>783</v>
      </c>
      <c r="L131"/>
    </row>
    <row r="132" spans="1:12" ht="75" x14ac:dyDescent="0.25">
      <c r="B132" s="19"/>
      <c r="C132" s="41"/>
      <c r="D132" s="42" t="s">
        <v>779</v>
      </c>
      <c r="E132" s="43" t="s">
        <v>780</v>
      </c>
      <c r="F132" s="44">
        <v>8820</v>
      </c>
      <c r="G132" s="44">
        <v>9261</v>
      </c>
      <c r="H132" s="45">
        <v>45804</v>
      </c>
      <c r="I132" s="43" t="s">
        <v>793</v>
      </c>
      <c r="J132" s="43" t="s">
        <v>794</v>
      </c>
      <c r="K132" s="26" t="s">
        <v>783</v>
      </c>
      <c r="L132"/>
    </row>
    <row r="133" spans="1:12" ht="75" x14ac:dyDescent="0.25">
      <c r="B133" s="19"/>
      <c r="C133" s="41"/>
      <c r="D133" s="42" t="s">
        <v>779</v>
      </c>
      <c r="E133" s="43" t="s">
        <v>780</v>
      </c>
      <c r="F133" s="44">
        <v>2181.6</v>
      </c>
      <c r="G133" s="44">
        <v>2290.6799999999998</v>
      </c>
      <c r="H133" s="45">
        <v>45805</v>
      </c>
      <c r="I133" s="43" t="s">
        <v>788</v>
      </c>
      <c r="J133" s="43" t="s">
        <v>795</v>
      </c>
      <c r="K133" s="26" t="s">
        <v>783</v>
      </c>
      <c r="L133"/>
    </row>
    <row r="134" spans="1:12" ht="75" x14ac:dyDescent="0.25">
      <c r="B134" s="19"/>
      <c r="C134" s="41"/>
      <c r="D134" s="42" t="s">
        <v>779</v>
      </c>
      <c r="E134" s="43" t="s">
        <v>780</v>
      </c>
      <c r="F134" s="44">
        <v>23205</v>
      </c>
      <c r="G134" s="44">
        <v>24365.25</v>
      </c>
      <c r="H134" s="45">
        <v>45806</v>
      </c>
      <c r="I134" s="43" t="s">
        <v>784</v>
      </c>
      <c r="J134" s="43" t="s">
        <v>796</v>
      </c>
      <c r="K134" s="26" t="s">
        <v>783</v>
      </c>
      <c r="L134"/>
    </row>
    <row r="135" spans="1:12" ht="75" x14ac:dyDescent="0.25">
      <c r="B135" s="19"/>
      <c r="C135" s="41"/>
      <c r="D135" s="42" t="s">
        <v>779</v>
      </c>
      <c r="E135" s="43" t="s">
        <v>780</v>
      </c>
      <c r="F135" s="44">
        <v>27300</v>
      </c>
      <c r="G135" s="44">
        <v>28665</v>
      </c>
      <c r="H135" s="45">
        <v>45818</v>
      </c>
      <c r="I135" s="43" t="s">
        <v>781</v>
      </c>
      <c r="J135" s="43" t="s">
        <v>797</v>
      </c>
      <c r="K135" s="26" t="s">
        <v>783</v>
      </c>
      <c r="L135"/>
    </row>
    <row r="136" spans="1:12" ht="75" x14ac:dyDescent="0.25">
      <c r="A136">
        <v>6</v>
      </c>
      <c r="B136" s="19">
        <v>186</v>
      </c>
      <c r="C136" s="41" t="s">
        <v>867</v>
      </c>
      <c r="D136" s="42" t="s">
        <v>868</v>
      </c>
      <c r="E136" s="43" t="s">
        <v>780</v>
      </c>
      <c r="F136" s="44">
        <v>14250</v>
      </c>
      <c r="G136" s="44">
        <v>14962.5</v>
      </c>
      <c r="H136" s="45">
        <v>45824</v>
      </c>
      <c r="I136" s="43" t="s">
        <v>800</v>
      </c>
      <c r="J136" s="43" t="s">
        <v>869</v>
      </c>
      <c r="K136" s="26" t="s">
        <v>870</v>
      </c>
      <c r="L136"/>
    </row>
    <row r="137" spans="1:12" ht="75" x14ac:dyDescent="0.25">
      <c r="B137" s="19"/>
      <c r="C137" s="41"/>
      <c r="D137" s="42" t="s">
        <v>868</v>
      </c>
      <c r="E137" s="43" t="s">
        <v>780</v>
      </c>
      <c r="F137" s="44">
        <v>2928</v>
      </c>
      <c r="G137" s="44">
        <v>3074.4</v>
      </c>
      <c r="H137" s="45">
        <v>45831</v>
      </c>
      <c r="I137" s="43" t="s">
        <v>871</v>
      </c>
      <c r="J137" s="43" t="s">
        <v>872</v>
      </c>
      <c r="K137" s="26" t="s">
        <v>870</v>
      </c>
      <c r="L137"/>
    </row>
    <row r="138" spans="1:12" ht="75" x14ac:dyDescent="0.25">
      <c r="B138" s="19"/>
      <c r="C138" s="41"/>
      <c r="D138" s="42" t="s">
        <v>868</v>
      </c>
      <c r="E138" s="43" t="s">
        <v>780</v>
      </c>
      <c r="F138" s="44">
        <v>2985</v>
      </c>
      <c r="G138" s="44">
        <v>3134.25</v>
      </c>
      <c r="H138" s="45">
        <v>45831</v>
      </c>
      <c r="I138" s="43" t="s">
        <v>810</v>
      </c>
      <c r="J138" s="43" t="s">
        <v>873</v>
      </c>
      <c r="K138" s="26" t="s">
        <v>870</v>
      </c>
      <c r="L138"/>
    </row>
    <row r="139" spans="1:12" ht="75" x14ac:dyDescent="0.25">
      <c r="B139" s="19"/>
      <c r="C139" s="41"/>
      <c r="D139" s="42" t="s">
        <v>868</v>
      </c>
      <c r="E139" s="43" t="s">
        <v>780</v>
      </c>
      <c r="F139" s="44">
        <v>22887</v>
      </c>
      <c r="G139" s="44">
        <v>24031.35</v>
      </c>
      <c r="H139" s="45">
        <v>45831</v>
      </c>
      <c r="I139" s="43" t="s">
        <v>793</v>
      </c>
      <c r="J139" s="43" t="s">
        <v>874</v>
      </c>
      <c r="K139" s="26" t="s">
        <v>870</v>
      </c>
      <c r="L139"/>
    </row>
    <row r="140" spans="1:12" ht="75" x14ac:dyDescent="0.25">
      <c r="B140" s="19"/>
      <c r="C140" s="41"/>
      <c r="D140" s="42" t="s">
        <v>868</v>
      </c>
      <c r="E140" s="43" t="s">
        <v>780</v>
      </c>
      <c r="F140" s="44">
        <v>120304</v>
      </c>
      <c r="G140" s="44">
        <v>126319.2</v>
      </c>
      <c r="H140" s="45">
        <v>45833</v>
      </c>
      <c r="I140" s="43" t="s">
        <v>800</v>
      </c>
      <c r="J140" s="43" t="s">
        <v>875</v>
      </c>
      <c r="K140" s="26" t="s">
        <v>870</v>
      </c>
      <c r="L140"/>
    </row>
    <row r="141" spans="1:12" ht="75" x14ac:dyDescent="0.25">
      <c r="B141" s="19"/>
      <c r="C141" s="41"/>
      <c r="D141" s="42" t="s">
        <v>868</v>
      </c>
      <c r="E141" s="43" t="s">
        <v>780</v>
      </c>
      <c r="F141" s="44">
        <v>327</v>
      </c>
      <c r="G141" s="44">
        <v>343.35</v>
      </c>
      <c r="H141" s="45">
        <v>45833</v>
      </c>
      <c r="I141" s="43" t="s">
        <v>786</v>
      </c>
      <c r="J141" s="43" t="s">
        <v>876</v>
      </c>
      <c r="K141" s="26" t="s">
        <v>870</v>
      </c>
      <c r="L141"/>
    </row>
    <row r="142" spans="1:12" ht="75" x14ac:dyDescent="0.25">
      <c r="B142" s="19"/>
      <c r="C142" s="41"/>
      <c r="D142" s="42" t="s">
        <v>868</v>
      </c>
      <c r="E142" s="43" t="s">
        <v>780</v>
      </c>
      <c r="F142" s="44">
        <v>7837.5</v>
      </c>
      <c r="G142" s="44">
        <v>8229.3799999999992</v>
      </c>
      <c r="H142" s="45">
        <v>45841</v>
      </c>
      <c r="I142" s="43" t="s">
        <v>786</v>
      </c>
      <c r="J142" s="43" t="s">
        <v>877</v>
      </c>
      <c r="K142" s="26" t="s">
        <v>870</v>
      </c>
      <c r="L142"/>
    </row>
    <row r="143" spans="1:12" ht="75" x14ac:dyDescent="0.25">
      <c r="B143" s="19"/>
      <c r="C143" s="41"/>
      <c r="D143" s="42" t="s">
        <v>868</v>
      </c>
      <c r="E143" s="43" t="s">
        <v>780</v>
      </c>
      <c r="F143" s="44">
        <v>13500</v>
      </c>
      <c r="G143" s="44">
        <v>14175</v>
      </c>
      <c r="H143" s="45">
        <v>45854</v>
      </c>
      <c r="I143" s="43" t="s">
        <v>800</v>
      </c>
      <c r="J143" s="43" t="s">
        <v>878</v>
      </c>
      <c r="K143" s="26" t="s">
        <v>870</v>
      </c>
      <c r="L143"/>
    </row>
    <row r="144" spans="1:12" ht="75" x14ac:dyDescent="0.25">
      <c r="A144">
        <v>7</v>
      </c>
      <c r="B144" s="19">
        <v>182</v>
      </c>
      <c r="C144" s="41" t="s">
        <v>856</v>
      </c>
      <c r="D144" s="42" t="s">
        <v>857</v>
      </c>
      <c r="E144" s="43" t="s">
        <v>780</v>
      </c>
      <c r="F144" s="44">
        <v>29056.6</v>
      </c>
      <c r="G144" s="44">
        <v>30509.43</v>
      </c>
      <c r="H144" s="45">
        <v>45818</v>
      </c>
      <c r="I144" s="43" t="s">
        <v>800</v>
      </c>
      <c r="J144" s="43" t="s">
        <v>858</v>
      </c>
      <c r="K144" s="26" t="s">
        <v>859</v>
      </c>
      <c r="L144"/>
    </row>
    <row r="145" spans="1:12" ht="75" x14ac:dyDescent="0.25">
      <c r="B145" s="19"/>
      <c r="C145" s="41"/>
      <c r="D145" s="42" t="s">
        <v>857</v>
      </c>
      <c r="E145" s="43" t="s">
        <v>780</v>
      </c>
      <c r="F145" s="44">
        <v>4152</v>
      </c>
      <c r="G145" s="44">
        <v>4359.6000000000004</v>
      </c>
      <c r="H145" s="45">
        <v>45818</v>
      </c>
      <c r="I145" s="43" t="s">
        <v>788</v>
      </c>
      <c r="J145" s="43" t="s">
        <v>860</v>
      </c>
      <c r="K145" s="26" t="s">
        <v>859</v>
      </c>
      <c r="L145"/>
    </row>
    <row r="146" spans="1:12" ht="75" x14ac:dyDescent="0.25">
      <c r="B146" s="19"/>
      <c r="C146" s="41"/>
      <c r="D146" s="42" t="s">
        <v>857</v>
      </c>
      <c r="E146" s="43" t="s">
        <v>780</v>
      </c>
      <c r="F146" s="44">
        <v>7470</v>
      </c>
      <c r="G146" s="44">
        <v>7843.5</v>
      </c>
      <c r="H146" s="45">
        <v>45818</v>
      </c>
      <c r="I146" s="43" t="s">
        <v>781</v>
      </c>
      <c r="J146" s="43" t="s">
        <v>861</v>
      </c>
      <c r="K146" s="26" t="s">
        <v>859</v>
      </c>
      <c r="L146"/>
    </row>
    <row r="147" spans="1:12" ht="75" x14ac:dyDescent="0.25">
      <c r="B147" s="19"/>
      <c r="C147" s="41"/>
      <c r="D147" s="42" t="s">
        <v>857</v>
      </c>
      <c r="E147" s="43" t="s">
        <v>780</v>
      </c>
      <c r="F147" s="44">
        <v>7348</v>
      </c>
      <c r="G147" s="44">
        <v>7715.4</v>
      </c>
      <c r="H147" s="45">
        <v>45818</v>
      </c>
      <c r="I147" s="43" t="s">
        <v>793</v>
      </c>
      <c r="J147" s="43" t="s">
        <v>862</v>
      </c>
      <c r="K147" s="26" t="s">
        <v>859</v>
      </c>
      <c r="L147"/>
    </row>
    <row r="148" spans="1:12" ht="90.75" customHeight="1" x14ac:dyDescent="0.25">
      <c r="B148" s="19"/>
      <c r="C148" s="41"/>
      <c r="D148" s="42" t="s">
        <v>857</v>
      </c>
      <c r="E148" s="43" t="s">
        <v>780</v>
      </c>
      <c r="F148" s="44">
        <v>9200</v>
      </c>
      <c r="G148" s="44">
        <v>9660</v>
      </c>
      <c r="H148" s="45">
        <v>45819</v>
      </c>
      <c r="I148" s="43" t="s">
        <v>790</v>
      </c>
      <c r="J148" s="43" t="s">
        <v>863</v>
      </c>
      <c r="K148" s="26" t="s">
        <v>859</v>
      </c>
      <c r="L148"/>
    </row>
    <row r="149" spans="1:12" ht="75" x14ac:dyDescent="0.25">
      <c r="B149" s="19"/>
      <c r="C149" s="41"/>
      <c r="D149" s="42" t="s">
        <v>857</v>
      </c>
      <c r="E149" s="43" t="s">
        <v>780</v>
      </c>
      <c r="F149" s="44">
        <v>2769</v>
      </c>
      <c r="G149" s="44">
        <v>2907.45</v>
      </c>
      <c r="H149" s="45">
        <v>45819</v>
      </c>
      <c r="I149" s="43" t="s">
        <v>786</v>
      </c>
      <c r="J149" s="43" t="s">
        <v>864</v>
      </c>
      <c r="K149" s="26" t="s">
        <v>859</v>
      </c>
      <c r="L149"/>
    </row>
    <row r="150" spans="1:12" ht="75" x14ac:dyDescent="0.25">
      <c r="B150" s="19"/>
      <c r="C150" s="41"/>
      <c r="D150" s="42" t="s">
        <v>857</v>
      </c>
      <c r="E150" s="43" t="s">
        <v>780</v>
      </c>
      <c r="F150" s="44">
        <v>8943</v>
      </c>
      <c r="G150" s="44">
        <v>9413.19</v>
      </c>
      <c r="H150" s="45">
        <v>45825</v>
      </c>
      <c r="I150" s="43" t="s">
        <v>810</v>
      </c>
      <c r="J150" s="43" t="s">
        <v>865</v>
      </c>
      <c r="K150" s="26" t="s">
        <v>859</v>
      </c>
      <c r="L150"/>
    </row>
    <row r="151" spans="1:12" ht="75" x14ac:dyDescent="0.25">
      <c r="B151" s="19"/>
      <c r="C151" s="41"/>
      <c r="D151" s="42" t="s">
        <v>857</v>
      </c>
      <c r="E151" s="43" t="s">
        <v>780</v>
      </c>
      <c r="F151" s="44">
        <v>24450</v>
      </c>
      <c r="G151" s="44">
        <v>25672.5</v>
      </c>
      <c r="H151" s="45">
        <v>45838</v>
      </c>
      <c r="I151" s="43" t="s">
        <v>784</v>
      </c>
      <c r="J151" s="43" t="s">
        <v>866</v>
      </c>
      <c r="K151" s="26" t="s">
        <v>859</v>
      </c>
      <c r="L151"/>
    </row>
    <row r="152" spans="1:12" ht="75" x14ac:dyDescent="0.25">
      <c r="A152">
        <v>8</v>
      </c>
      <c r="B152" s="19">
        <v>193</v>
      </c>
      <c r="C152" s="41" t="s">
        <v>882</v>
      </c>
      <c r="D152" s="42" t="s">
        <v>1299</v>
      </c>
      <c r="E152" s="43" t="s">
        <v>405</v>
      </c>
      <c r="F152" s="44">
        <v>34669.799999999996</v>
      </c>
      <c r="G152" s="44">
        <v>36536.346000000005</v>
      </c>
      <c r="H152" s="45">
        <v>45834</v>
      </c>
      <c r="I152" s="43" t="s">
        <v>883</v>
      </c>
      <c r="J152" s="43" t="s">
        <v>884</v>
      </c>
      <c r="K152" s="26" t="s">
        <v>885</v>
      </c>
      <c r="L152"/>
    </row>
    <row r="153" spans="1:12" ht="75" x14ac:dyDescent="0.25">
      <c r="B153" s="19"/>
      <c r="C153" s="41"/>
      <c r="D153" s="42" t="s">
        <v>1299</v>
      </c>
      <c r="E153" s="43" t="s">
        <v>405</v>
      </c>
      <c r="F153" s="44">
        <v>406.64</v>
      </c>
      <c r="G153" s="44">
        <v>406.64</v>
      </c>
      <c r="H153" s="45">
        <v>45847</v>
      </c>
      <c r="I153" s="43" t="s">
        <v>886</v>
      </c>
      <c r="J153" s="43" t="s">
        <v>887</v>
      </c>
      <c r="K153" s="26" t="s">
        <v>885</v>
      </c>
      <c r="L153"/>
    </row>
    <row r="154" spans="1:12" ht="75" x14ac:dyDescent="0.25">
      <c r="B154" s="19"/>
      <c r="C154" s="41"/>
      <c r="D154" s="42" t="s">
        <v>1299</v>
      </c>
      <c r="E154" s="43" t="s">
        <v>405</v>
      </c>
      <c r="F154" s="44">
        <v>979</v>
      </c>
      <c r="G154" s="44">
        <v>1027.95</v>
      </c>
      <c r="H154" s="45">
        <v>45846</v>
      </c>
      <c r="I154" s="43" t="s">
        <v>888</v>
      </c>
      <c r="J154" s="43" t="s">
        <v>889</v>
      </c>
      <c r="K154" s="26" t="s">
        <v>885</v>
      </c>
      <c r="L154"/>
    </row>
    <row r="155" spans="1:12" ht="75" x14ac:dyDescent="0.25">
      <c r="B155" s="19"/>
      <c r="C155" s="41"/>
      <c r="D155" s="42" t="s">
        <v>1299</v>
      </c>
      <c r="E155" s="43" t="s">
        <v>405</v>
      </c>
      <c r="F155" s="44">
        <v>340.45</v>
      </c>
      <c r="G155" s="44">
        <v>383.35</v>
      </c>
      <c r="H155" s="45">
        <v>45847</v>
      </c>
      <c r="I155" s="43" t="s">
        <v>890</v>
      </c>
      <c r="J155" s="43" t="s">
        <v>891</v>
      </c>
      <c r="K155" s="26" t="s">
        <v>885</v>
      </c>
      <c r="L155"/>
    </row>
    <row r="156" spans="1:12" ht="75" x14ac:dyDescent="0.25">
      <c r="B156" s="19"/>
      <c r="C156" s="41"/>
      <c r="D156" s="42" t="s">
        <v>1299</v>
      </c>
      <c r="E156" s="43" t="s">
        <v>405</v>
      </c>
      <c r="F156" s="44">
        <v>528</v>
      </c>
      <c r="G156" s="44">
        <v>554.4</v>
      </c>
      <c r="H156" s="45">
        <v>45847</v>
      </c>
      <c r="I156" s="43" t="s">
        <v>892</v>
      </c>
      <c r="J156" s="43" t="s">
        <v>893</v>
      </c>
      <c r="K156" s="26" t="s">
        <v>885</v>
      </c>
      <c r="L156"/>
    </row>
    <row r="157" spans="1:12" ht="75" x14ac:dyDescent="0.25">
      <c r="B157" s="19"/>
      <c r="C157" s="41"/>
      <c r="D157" s="42" t="s">
        <v>1299</v>
      </c>
      <c r="E157" s="43" t="s">
        <v>405</v>
      </c>
      <c r="F157" s="44">
        <v>35971.199999999997</v>
      </c>
      <c r="G157" s="44">
        <v>37769.760000000002</v>
      </c>
      <c r="H157" s="45">
        <v>45846</v>
      </c>
      <c r="I157" s="43" t="s">
        <v>883</v>
      </c>
      <c r="J157" s="43" t="s">
        <v>894</v>
      </c>
      <c r="K157" s="26" t="s">
        <v>885</v>
      </c>
      <c r="L157"/>
    </row>
    <row r="158" spans="1:12" ht="75" x14ac:dyDescent="0.25">
      <c r="B158" s="19"/>
      <c r="C158" s="41"/>
      <c r="D158" s="42" t="s">
        <v>1299</v>
      </c>
      <c r="E158" s="43" t="s">
        <v>405</v>
      </c>
      <c r="F158" s="44">
        <v>54371</v>
      </c>
      <c r="G158" s="44">
        <v>57089.55</v>
      </c>
      <c r="H158" s="45">
        <v>45849</v>
      </c>
      <c r="I158" s="43" t="s">
        <v>895</v>
      </c>
      <c r="J158" s="43" t="s">
        <v>896</v>
      </c>
      <c r="K158" s="26" t="s">
        <v>885</v>
      </c>
      <c r="L158"/>
    </row>
    <row r="159" spans="1:12" ht="75" x14ac:dyDescent="0.25">
      <c r="B159" s="19"/>
      <c r="C159" s="41"/>
      <c r="D159" s="42" t="s">
        <v>1299</v>
      </c>
      <c r="E159" s="43" t="s">
        <v>405</v>
      </c>
      <c r="F159" s="44">
        <v>32805</v>
      </c>
      <c r="G159" s="44">
        <v>34445.25</v>
      </c>
      <c r="H159" s="45">
        <v>45849</v>
      </c>
      <c r="I159" s="43" t="s">
        <v>897</v>
      </c>
      <c r="J159" s="43" t="s">
        <v>898</v>
      </c>
      <c r="K159" s="26" t="s">
        <v>885</v>
      </c>
      <c r="L159"/>
    </row>
    <row r="160" spans="1:12" ht="75" x14ac:dyDescent="0.25">
      <c r="B160" s="19"/>
      <c r="C160" s="41"/>
      <c r="D160" s="42" t="s">
        <v>1299</v>
      </c>
      <c r="E160" s="43" t="s">
        <v>405</v>
      </c>
      <c r="F160" s="44">
        <v>540</v>
      </c>
      <c r="G160" s="44">
        <v>653.4</v>
      </c>
      <c r="H160" s="45">
        <v>45861</v>
      </c>
      <c r="I160" s="43" t="s">
        <v>899</v>
      </c>
      <c r="J160" s="43" t="s">
        <v>900</v>
      </c>
      <c r="K160" s="26" t="s">
        <v>885</v>
      </c>
      <c r="L160"/>
    </row>
    <row r="161" spans="1:12" ht="165" x14ac:dyDescent="0.25">
      <c r="A161">
        <v>9</v>
      </c>
      <c r="B161" s="19">
        <v>245</v>
      </c>
      <c r="C161" s="65" t="s">
        <v>1063</v>
      </c>
      <c r="D161" s="52" t="s">
        <v>1064</v>
      </c>
      <c r="E161" s="21" t="s">
        <v>43</v>
      </c>
      <c r="F161" s="46">
        <v>280000</v>
      </c>
      <c r="G161" s="46">
        <v>338800</v>
      </c>
      <c r="H161" s="32">
        <v>45887</v>
      </c>
      <c r="I161" s="46" t="s">
        <v>1065</v>
      </c>
      <c r="J161" s="46" t="s">
        <v>1066</v>
      </c>
      <c r="K161" s="21" t="s">
        <v>1067</v>
      </c>
      <c r="L161"/>
    </row>
    <row r="162" spans="1:12" ht="90" x14ac:dyDescent="0.25">
      <c r="A162">
        <v>10</v>
      </c>
      <c r="B162" s="19">
        <v>279</v>
      </c>
      <c r="C162" s="65" t="s">
        <v>1202</v>
      </c>
      <c r="D162" s="52" t="s">
        <v>1203</v>
      </c>
      <c r="E162" s="19" t="s">
        <v>43</v>
      </c>
      <c r="F162" s="48">
        <v>158800</v>
      </c>
      <c r="G162" s="48">
        <v>192148</v>
      </c>
      <c r="H162" s="32">
        <v>45904</v>
      </c>
      <c r="I162" s="66" t="s">
        <v>1204</v>
      </c>
      <c r="J162" s="19" t="s">
        <v>1205</v>
      </c>
      <c r="K162" s="20" t="s">
        <v>1206</v>
      </c>
      <c r="L162"/>
    </row>
    <row r="163" spans="1:12" ht="90" x14ac:dyDescent="0.25">
      <c r="B163" s="19"/>
      <c r="C163" s="65"/>
      <c r="D163" s="52" t="s">
        <v>1203</v>
      </c>
      <c r="E163" s="19" t="s">
        <v>43</v>
      </c>
      <c r="F163" s="48">
        <v>73865</v>
      </c>
      <c r="G163" s="48">
        <v>89376.65</v>
      </c>
      <c r="H163" s="32">
        <v>45904</v>
      </c>
      <c r="I163" s="66" t="s">
        <v>1207</v>
      </c>
      <c r="J163" s="19" t="s">
        <v>1208</v>
      </c>
      <c r="K163" s="20" t="s">
        <v>1206</v>
      </c>
      <c r="L163"/>
    </row>
    <row r="164" spans="1:12" ht="90" x14ac:dyDescent="0.25">
      <c r="A164">
        <v>11</v>
      </c>
      <c r="B164" s="66">
        <v>254</v>
      </c>
      <c r="C164" s="18" t="s">
        <v>1092</v>
      </c>
      <c r="D164" s="52" t="s">
        <v>1093</v>
      </c>
      <c r="E164" s="19" t="s">
        <v>43</v>
      </c>
      <c r="F164" s="48">
        <v>21576</v>
      </c>
      <c r="G164" s="48">
        <v>26106.959999999999</v>
      </c>
      <c r="H164" s="32">
        <v>45890</v>
      </c>
      <c r="I164" s="19" t="s">
        <v>1094</v>
      </c>
      <c r="J164" s="19" t="s">
        <v>1095</v>
      </c>
      <c r="K164" s="20" t="s">
        <v>1096</v>
      </c>
      <c r="L164" t="s">
        <v>1186</v>
      </c>
    </row>
    <row r="165" spans="1:12" ht="90" x14ac:dyDescent="0.25">
      <c r="B165" s="66"/>
      <c r="C165" s="18"/>
      <c r="D165" s="52" t="s">
        <v>1093</v>
      </c>
      <c r="E165" s="19" t="s">
        <v>43</v>
      </c>
      <c r="F165" s="48">
        <v>292295</v>
      </c>
      <c r="G165" s="48">
        <v>353676.95</v>
      </c>
      <c r="H165" s="32">
        <v>45902</v>
      </c>
      <c r="I165" s="19" t="s">
        <v>1065</v>
      </c>
      <c r="J165" s="19" t="s">
        <v>1097</v>
      </c>
      <c r="K165" s="20" t="s">
        <v>1096</v>
      </c>
      <c r="L165"/>
    </row>
    <row r="166" spans="1:12" x14ac:dyDescent="0.25">
      <c r="B166" s="66"/>
      <c r="C166" s="18"/>
      <c r="D166" s="52"/>
      <c r="E166" s="22" t="s">
        <v>45</v>
      </c>
      <c r="F166" s="23">
        <f>SUM(F94:F165)</f>
        <v>2261711.44</v>
      </c>
      <c r="G166" s="23">
        <f>SUM(G94:G165)</f>
        <v>2507290.8259999999</v>
      </c>
      <c r="H166" s="32"/>
      <c r="I166" s="19"/>
      <c r="J166" s="19"/>
      <c r="K166" s="20"/>
      <c r="L166"/>
    </row>
    <row r="167" spans="1:12" x14ac:dyDescent="0.25">
      <c r="B167" s="66"/>
      <c r="C167" s="18"/>
      <c r="D167" s="52"/>
      <c r="E167" s="19"/>
      <c r="F167" s="48"/>
      <c r="G167" s="48"/>
      <c r="H167" s="32"/>
      <c r="I167" s="19"/>
      <c r="J167" s="19"/>
      <c r="K167" s="20"/>
      <c r="L167"/>
    </row>
    <row r="168" spans="1:12" ht="90" x14ac:dyDescent="0.25">
      <c r="A168">
        <v>1</v>
      </c>
      <c r="B168" s="19">
        <v>201</v>
      </c>
      <c r="C168" s="18" t="s">
        <v>924</v>
      </c>
      <c r="D168" s="52" t="s">
        <v>925</v>
      </c>
      <c r="E168" s="19" t="s">
        <v>731</v>
      </c>
      <c r="F168" s="48">
        <v>1642.2</v>
      </c>
      <c r="G168" s="48">
        <v>1724.31</v>
      </c>
      <c r="H168" s="32">
        <v>45846</v>
      </c>
      <c r="I168" s="19" t="s">
        <v>926</v>
      </c>
      <c r="J168" s="19" t="s">
        <v>927</v>
      </c>
      <c r="K168" s="20" t="s">
        <v>928</v>
      </c>
      <c r="L168"/>
    </row>
    <row r="169" spans="1:12" ht="90" x14ac:dyDescent="0.25">
      <c r="A169">
        <v>2</v>
      </c>
      <c r="B169" s="19">
        <v>202</v>
      </c>
      <c r="C169" s="53" t="s">
        <v>929</v>
      </c>
      <c r="D169" s="54" t="s">
        <v>930</v>
      </c>
      <c r="E169" s="55" t="s">
        <v>43</v>
      </c>
      <c r="F169" s="56" t="s">
        <v>46</v>
      </c>
      <c r="G169" s="56" t="s">
        <v>46</v>
      </c>
      <c r="H169" s="57" t="s">
        <v>46</v>
      </c>
      <c r="I169" s="55" t="s">
        <v>46</v>
      </c>
      <c r="J169" s="55" t="s">
        <v>46</v>
      </c>
      <c r="K169" s="55" t="s">
        <v>931</v>
      </c>
      <c r="L169"/>
    </row>
    <row r="170" spans="1:12" ht="120" x14ac:dyDescent="0.25">
      <c r="A170">
        <v>3</v>
      </c>
      <c r="B170" s="19">
        <v>200</v>
      </c>
      <c r="C170" s="18" t="s">
        <v>920</v>
      </c>
      <c r="D170" s="52" t="s">
        <v>921</v>
      </c>
      <c r="E170" s="19" t="s">
        <v>43</v>
      </c>
      <c r="F170" s="48">
        <v>2610</v>
      </c>
      <c r="G170" s="48">
        <v>3158.1</v>
      </c>
      <c r="H170" s="32">
        <v>45841</v>
      </c>
      <c r="I170" s="19" t="s">
        <v>658</v>
      </c>
      <c r="J170" s="19" t="s">
        <v>922</v>
      </c>
      <c r="K170" s="20" t="s">
        <v>923</v>
      </c>
      <c r="L170"/>
    </row>
    <row r="171" spans="1:12" ht="120" x14ac:dyDescent="0.25">
      <c r="A171">
        <v>4</v>
      </c>
      <c r="B171" s="19">
        <v>207</v>
      </c>
      <c r="C171" s="18" t="s">
        <v>951</v>
      </c>
      <c r="D171" s="52" t="s">
        <v>952</v>
      </c>
      <c r="E171" s="19" t="s">
        <v>43</v>
      </c>
      <c r="F171" s="48">
        <v>495.68</v>
      </c>
      <c r="G171" s="48">
        <v>599.77</v>
      </c>
      <c r="H171" s="32">
        <v>45848</v>
      </c>
      <c r="I171" s="19" t="s">
        <v>953</v>
      </c>
      <c r="J171" s="19" t="s">
        <v>954</v>
      </c>
      <c r="K171" s="20" t="s">
        <v>955</v>
      </c>
      <c r="L171"/>
    </row>
    <row r="172" spans="1:12" ht="90" x14ac:dyDescent="0.25">
      <c r="A172">
        <v>5</v>
      </c>
      <c r="B172" s="19">
        <v>211</v>
      </c>
      <c r="C172" s="18" t="s">
        <v>967</v>
      </c>
      <c r="D172" s="52" t="s">
        <v>968</v>
      </c>
      <c r="E172" s="19" t="s">
        <v>969</v>
      </c>
      <c r="F172" s="48">
        <v>4958.68</v>
      </c>
      <c r="G172" s="48">
        <v>6000</v>
      </c>
      <c r="H172" s="32">
        <v>45852</v>
      </c>
      <c r="I172" s="19" t="s">
        <v>970</v>
      </c>
      <c r="J172" s="19" t="s">
        <v>971</v>
      </c>
      <c r="K172" s="20" t="s">
        <v>972</v>
      </c>
      <c r="L172"/>
    </row>
    <row r="173" spans="1:12" ht="90" x14ac:dyDescent="0.25">
      <c r="A173">
        <v>6</v>
      </c>
      <c r="B173" s="19">
        <v>218</v>
      </c>
      <c r="C173" s="18" t="s">
        <v>929</v>
      </c>
      <c r="D173" s="52" t="s">
        <v>989</v>
      </c>
      <c r="E173" s="19" t="s">
        <v>43</v>
      </c>
      <c r="F173" s="48">
        <v>97500</v>
      </c>
      <c r="G173" s="48">
        <v>117975</v>
      </c>
      <c r="H173" s="32">
        <v>45860</v>
      </c>
      <c r="I173" s="19" t="s">
        <v>990</v>
      </c>
      <c r="J173" s="19" t="s">
        <v>991</v>
      </c>
      <c r="K173" s="20" t="s">
        <v>992</v>
      </c>
      <c r="L173"/>
    </row>
    <row r="174" spans="1:12" ht="120" x14ac:dyDescent="0.25">
      <c r="A174">
        <v>7</v>
      </c>
      <c r="B174" s="19">
        <v>220</v>
      </c>
      <c r="C174" s="58" t="s">
        <v>999</v>
      </c>
      <c r="D174" s="59" t="s">
        <v>1000</v>
      </c>
      <c r="E174" s="60" t="s">
        <v>1001</v>
      </c>
      <c r="F174" s="61" t="s">
        <v>46</v>
      </c>
      <c r="G174" s="61" t="s">
        <v>46</v>
      </c>
      <c r="H174" s="62" t="s">
        <v>46</v>
      </c>
      <c r="I174" s="60" t="s">
        <v>46</v>
      </c>
      <c r="J174" s="60" t="s">
        <v>46</v>
      </c>
      <c r="K174" s="63" t="s">
        <v>1002</v>
      </c>
      <c r="L174"/>
    </row>
    <row r="175" spans="1:12" ht="90" x14ac:dyDescent="0.25">
      <c r="A175">
        <v>8</v>
      </c>
      <c r="B175" s="66">
        <v>253</v>
      </c>
      <c r="C175" s="18" t="s">
        <v>1086</v>
      </c>
      <c r="D175" s="52" t="s">
        <v>1087</v>
      </c>
      <c r="E175" s="19" t="s">
        <v>1088</v>
      </c>
      <c r="F175" s="48">
        <v>86622.2</v>
      </c>
      <c r="G175" s="48">
        <v>104812.86</v>
      </c>
      <c r="H175" s="32">
        <v>45890</v>
      </c>
      <c r="I175" s="19" t="s">
        <v>1089</v>
      </c>
      <c r="J175" s="19" t="s">
        <v>1090</v>
      </c>
      <c r="K175" s="20" t="s">
        <v>1091</v>
      </c>
      <c r="L175"/>
    </row>
    <row r="176" spans="1:12" ht="240" x14ac:dyDescent="0.25">
      <c r="A176">
        <v>9</v>
      </c>
      <c r="B176" s="19">
        <v>274</v>
      </c>
      <c r="C176" s="18" t="s">
        <v>1180</v>
      </c>
      <c r="D176" s="52" t="s">
        <v>1181</v>
      </c>
      <c r="E176" s="19" t="s">
        <v>1182</v>
      </c>
      <c r="F176" s="48">
        <v>12266.8</v>
      </c>
      <c r="G176" s="48">
        <v>14842.83</v>
      </c>
      <c r="H176" s="32">
        <v>45904</v>
      </c>
      <c r="I176" s="66" t="s">
        <v>1183</v>
      </c>
      <c r="J176" s="19" t="s">
        <v>1184</v>
      </c>
      <c r="K176" s="20" t="s">
        <v>1185</v>
      </c>
      <c r="L176"/>
    </row>
    <row r="177" spans="1:12" ht="120" x14ac:dyDescent="0.25">
      <c r="A177">
        <v>10</v>
      </c>
      <c r="B177" s="19">
        <v>227</v>
      </c>
      <c r="C177" s="58" t="s">
        <v>999</v>
      </c>
      <c r="D177" s="59" t="s">
        <v>1021</v>
      </c>
      <c r="E177" s="60" t="s">
        <v>1001</v>
      </c>
      <c r="F177" s="61" t="s">
        <v>46</v>
      </c>
      <c r="G177" s="61" t="s">
        <v>46</v>
      </c>
      <c r="H177" s="61" t="s">
        <v>46</v>
      </c>
      <c r="I177" s="61" t="s">
        <v>46</v>
      </c>
      <c r="J177" s="61" t="s">
        <v>46</v>
      </c>
      <c r="K177" s="64" t="s">
        <v>1002</v>
      </c>
      <c r="L177"/>
    </row>
    <row r="178" spans="1:12" ht="90" x14ac:dyDescent="0.25">
      <c r="A178">
        <v>11</v>
      </c>
      <c r="B178" s="19">
        <v>297</v>
      </c>
      <c r="C178" s="18" t="s">
        <v>1180</v>
      </c>
      <c r="D178" s="52" t="s">
        <v>1285</v>
      </c>
      <c r="E178" s="19" t="s">
        <v>1182</v>
      </c>
      <c r="F178" s="48">
        <v>28742.5</v>
      </c>
      <c r="G178" s="48">
        <v>34778.54</v>
      </c>
      <c r="H178" s="32">
        <v>45922</v>
      </c>
      <c r="I178" s="66" t="s">
        <v>1286</v>
      </c>
      <c r="J178" s="19" t="s">
        <v>1287</v>
      </c>
      <c r="K178" s="20" t="s">
        <v>1288</v>
      </c>
      <c r="L178"/>
    </row>
    <row r="179" spans="1:12" ht="90" x14ac:dyDescent="0.25">
      <c r="A179">
        <v>12</v>
      </c>
      <c r="B179" s="19">
        <v>273</v>
      </c>
      <c r="C179" s="18" t="s">
        <v>1174</v>
      </c>
      <c r="D179" s="52" t="s">
        <v>1175</v>
      </c>
      <c r="E179" s="19" t="s">
        <v>1088</v>
      </c>
      <c r="F179" s="48">
        <v>375</v>
      </c>
      <c r="G179" s="48">
        <v>393.75</v>
      </c>
      <c r="H179" s="32">
        <v>45904</v>
      </c>
      <c r="I179" s="19" t="s">
        <v>44</v>
      </c>
      <c r="J179" s="19" t="s">
        <v>1176</v>
      </c>
      <c r="K179" s="20" t="s">
        <v>1177</v>
      </c>
      <c r="L179"/>
    </row>
    <row r="180" spans="1:12" ht="90" x14ac:dyDescent="0.25">
      <c r="B180" s="19"/>
      <c r="C180" s="18"/>
      <c r="D180" s="52" t="s">
        <v>1175</v>
      </c>
      <c r="E180" s="19" t="s">
        <v>1088</v>
      </c>
      <c r="F180" s="48">
        <v>588</v>
      </c>
      <c r="G180" s="48">
        <v>617.4</v>
      </c>
      <c r="H180" s="32">
        <v>45904</v>
      </c>
      <c r="I180" s="19" t="s">
        <v>1178</v>
      </c>
      <c r="J180" s="19" t="s">
        <v>1179</v>
      </c>
      <c r="K180" s="20" t="s">
        <v>1177</v>
      </c>
      <c r="L180"/>
    </row>
    <row r="181" spans="1:12" ht="120" x14ac:dyDescent="0.25">
      <c r="A181">
        <v>13</v>
      </c>
      <c r="B181" s="66">
        <v>266</v>
      </c>
      <c r="C181" s="18" t="s">
        <v>1132</v>
      </c>
      <c r="D181" s="52" t="s">
        <v>1133</v>
      </c>
      <c r="E181" s="19" t="s">
        <v>1134</v>
      </c>
      <c r="F181" s="48">
        <v>9279.92</v>
      </c>
      <c r="G181" s="48">
        <v>11228.7</v>
      </c>
      <c r="H181" s="32">
        <v>45898</v>
      </c>
      <c r="I181" s="19" t="s">
        <v>491</v>
      </c>
      <c r="J181" s="19" t="s">
        <v>1135</v>
      </c>
      <c r="K181" s="20" t="s">
        <v>1136</v>
      </c>
      <c r="L181"/>
    </row>
    <row r="182" spans="1:12" ht="120" x14ac:dyDescent="0.25">
      <c r="B182" s="19"/>
      <c r="C182" s="18"/>
      <c r="D182" s="52" t="s">
        <v>1133</v>
      </c>
      <c r="E182" s="19" t="s">
        <v>1134</v>
      </c>
      <c r="F182" s="48">
        <v>17155.79</v>
      </c>
      <c r="G182" s="48">
        <v>20758.5</v>
      </c>
      <c r="H182" s="32">
        <v>45898</v>
      </c>
      <c r="I182" s="19" t="s">
        <v>1137</v>
      </c>
      <c r="J182" s="19" t="s">
        <v>1138</v>
      </c>
      <c r="K182" s="20" t="s">
        <v>1136</v>
      </c>
      <c r="L182"/>
    </row>
    <row r="183" spans="1:12" ht="120" x14ac:dyDescent="0.25">
      <c r="B183" s="19"/>
      <c r="C183" s="18"/>
      <c r="D183" s="52" t="s">
        <v>1133</v>
      </c>
      <c r="E183" s="19" t="s">
        <v>1134</v>
      </c>
      <c r="F183" s="48">
        <v>2835.31</v>
      </c>
      <c r="G183" s="48">
        <v>2835.31</v>
      </c>
      <c r="H183" s="32">
        <v>45898</v>
      </c>
      <c r="I183" s="19" t="s">
        <v>1139</v>
      </c>
      <c r="J183" s="19" t="s">
        <v>1140</v>
      </c>
      <c r="K183" s="20" t="s">
        <v>1136</v>
      </c>
      <c r="L183"/>
    </row>
    <row r="184" spans="1:12" ht="120" x14ac:dyDescent="0.25">
      <c r="B184" s="19"/>
      <c r="C184" s="18"/>
      <c r="D184" s="52" t="s">
        <v>1133</v>
      </c>
      <c r="E184" s="19" t="s">
        <v>1134</v>
      </c>
      <c r="F184" s="48">
        <v>2835.31</v>
      </c>
      <c r="G184" s="48">
        <v>2835.31</v>
      </c>
      <c r="H184" s="32">
        <v>45898</v>
      </c>
      <c r="I184" s="19" t="s">
        <v>1141</v>
      </c>
      <c r="J184" s="19" t="s">
        <v>1142</v>
      </c>
      <c r="K184" s="20" t="s">
        <v>1136</v>
      </c>
      <c r="L184"/>
    </row>
    <row r="185" spans="1:12" ht="120" x14ac:dyDescent="0.25">
      <c r="B185" s="19"/>
      <c r="C185" s="18"/>
      <c r="D185" s="52" t="s">
        <v>1133</v>
      </c>
      <c r="E185" s="19" t="s">
        <v>1134</v>
      </c>
      <c r="F185" s="48">
        <v>170366.18</v>
      </c>
      <c r="G185" s="48">
        <v>170366.18</v>
      </c>
      <c r="H185" s="32">
        <v>45898</v>
      </c>
      <c r="I185" s="19" t="s">
        <v>1143</v>
      </c>
      <c r="J185" s="19" t="s">
        <v>1144</v>
      </c>
      <c r="K185" s="20" t="s">
        <v>1136</v>
      </c>
      <c r="L185"/>
    </row>
    <row r="186" spans="1:12" ht="120" x14ac:dyDescent="0.25">
      <c r="B186" s="19"/>
      <c r="C186" s="18"/>
      <c r="D186" s="52" t="s">
        <v>1133</v>
      </c>
      <c r="E186" s="19" t="s">
        <v>1134</v>
      </c>
      <c r="F186" s="48">
        <v>8216.86</v>
      </c>
      <c r="G186" s="48">
        <v>8216.86</v>
      </c>
      <c r="H186" s="32">
        <v>45898</v>
      </c>
      <c r="I186" s="19" t="s">
        <v>1145</v>
      </c>
      <c r="J186" s="19" t="s">
        <v>1146</v>
      </c>
      <c r="K186" s="20" t="s">
        <v>1136</v>
      </c>
      <c r="L186"/>
    </row>
    <row r="187" spans="1:12" ht="120" x14ac:dyDescent="0.25">
      <c r="B187" s="19"/>
      <c r="C187" s="18"/>
      <c r="D187" s="52" t="s">
        <v>1133</v>
      </c>
      <c r="E187" s="19" t="s">
        <v>1134</v>
      </c>
      <c r="F187" s="48">
        <v>103378.35</v>
      </c>
      <c r="G187" s="48">
        <v>103378.35</v>
      </c>
      <c r="H187" s="32">
        <v>45898</v>
      </c>
      <c r="I187" s="19" t="s">
        <v>1147</v>
      </c>
      <c r="J187" s="19" t="s">
        <v>1148</v>
      </c>
      <c r="K187" s="20" t="s">
        <v>1136</v>
      </c>
      <c r="L187"/>
    </row>
    <row r="188" spans="1:12" ht="120" x14ac:dyDescent="0.25">
      <c r="A188">
        <v>14</v>
      </c>
      <c r="B188" s="19">
        <v>286</v>
      </c>
      <c r="C188" s="18" t="s">
        <v>1235</v>
      </c>
      <c r="D188" s="52" t="s">
        <v>1236</v>
      </c>
      <c r="E188" s="19" t="s">
        <v>43</v>
      </c>
      <c r="F188" s="48">
        <v>1930578.51</v>
      </c>
      <c r="G188" s="48">
        <v>2336000</v>
      </c>
      <c r="H188" s="32">
        <v>45912</v>
      </c>
      <c r="I188" s="66" t="s">
        <v>1237</v>
      </c>
      <c r="J188" s="19" t="s">
        <v>1238</v>
      </c>
      <c r="K188" s="20" t="s">
        <v>1239</v>
      </c>
      <c r="L188"/>
    </row>
    <row r="189" spans="1:12" ht="90" x14ac:dyDescent="0.25">
      <c r="A189">
        <v>15</v>
      </c>
      <c r="B189" s="19">
        <v>267</v>
      </c>
      <c r="C189" s="18" t="s">
        <v>1149</v>
      </c>
      <c r="D189" s="52" t="s">
        <v>1150</v>
      </c>
      <c r="E189" s="19" t="s">
        <v>1151</v>
      </c>
      <c r="F189" s="48">
        <v>2097</v>
      </c>
      <c r="G189" s="48">
        <v>2537.37</v>
      </c>
      <c r="H189" s="32">
        <v>45901</v>
      </c>
      <c r="I189" s="66" t="s">
        <v>1152</v>
      </c>
      <c r="J189" s="19" t="s">
        <v>1153</v>
      </c>
      <c r="K189" s="20" t="s">
        <v>1154</v>
      </c>
      <c r="L189"/>
    </row>
    <row r="190" spans="1:12" ht="90" x14ac:dyDescent="0.25">
      <c r="A190">
        <v>16</v>
      </c>
      <c r="B190" s="19">
        <v>285</v>
      </c>
      <c r="C190" s="18" t="s">
        <v>1225</v>
      </c>
      <c r="D190" s="52" t="s">
        <v>1226</v>
      </c>
      <c r="E190" s="19" t="s">
        <v>43</v>
      </c>
      <c r="F190" s="48">
        <v>14880</v>
      </c>
      <c r="G190" s="48">
        <v>18004.8</v>
      </c>
      <c r="H190" s="32">
        <v>45911</v>
      </c>
      <c r="I190" s="66" t="s">
        <v>1065</v>
      </c>
      <c r="J190" s="19" t="s">
        <v>1227</v>
      </c>
      <c r="K190" s="20" t="s">
        <v>1191</v>
      </c>
      <c r="L190"/>
    </row>
    <row r="191" spans="1:12" ht="90" x14ac:dyDescent="0.25">
      <c r="B191" s="19"/>
      <c r="C191" s="18"/>
      <c r="D191" s="52" t="s">
        <v>1226</v>
      </c>
      <c r="E191" s="19" t="s">
        <v>43</v>
      </c>
      <c r="F191" s="48">
        <v>7105</v>
      </c>
      <c r="G191" s="48">
        <v>8597.0499999999993</v>
      </c>
      <c r="H191" s="32">
        <v>45911</v>
      </c>
      <c r="I191" s="66" t="s">
        <v>1228</v>
      </c>
      <c r="J191" s="19" t="s">
        <v>1229</v>
      </c>
      <c r="K191" s="20" t="s">
        <v>1191</v>
      </c>
      <c r="L191"/>
    </row>
    <row r="192" spans="1:12" ht="90" x14ac:dyDescent="0.25">
      <c r="B192" s="19"/>
      <c r="C192" s="18"/>
      <c r="D192" s="52" t="s">
        <v>1226</v>
      </c>
      <c r="E192" s="19" t="s">
        <v>43</v>
      </c>
      <c r="F192" s="48">
        <v>24600</v>
      </c>
      <c r="G192" s="48">
        <v>29766</v>
      </c>
      <c r="H192" s="32">
        <v>45917</v>
      </c>
      <c r="I192" s="66" t="s">
        <v>1230</v>
      </c>
      <c r="J192" s="19" t="s">
        <v>1231</v>
      </c>
      <c r="K192" s="20" t="s">
        <v>1191</v>
      </c>
      <c r="L192"/>
    </row>
    <row r="193" spans="1:12" ht="90" x14ac:dyDescent="0.25">
      <c r="B193" s="19"/>
      <c r="C193" s="18"/>
      <c r="D193" s="52" t="s">
        <v>1226</v>
      </c>
      <c r="E193" s="19" t="s">
        <v>43</v>
      </c>
      <c r="F193" s="48">
        <v>7690</v>
      </c>
      <c r="G193" s="48">
        <v>9304.9</v>
      </c>
      <c r="H193" s="32">
        <v>45917</v>
      </c>
      <c r="I193" s="66" t="s">
        <v>1232</v>
      </c>
      <c r="J193" s="19" t="s">
        <v>1233</v>
      </c>
      <c r="K193" s="20" t="s">
        <v>1191</v>
      </c>
      <c r="L193"/>
    </row>
    <row r="194" spans="1:12" ht="90" x14ac:dyDescent="0.25">
      <c r="B194" s="19"/>
      <c r="C194" s="18"/>
      <c r="D194" s="52" t="s">
        <v>1226</v>
      </c>
      <c r="E194" s="19" t="s">
        <v>43</v>
      </c>
      <c r="F194" s="48">
        <v>27704</v>
      </c>
      <c r="G194" s="48">
        <v>33521.839999999997</v>
      </c>
      <c r="H194" s="32">
        <v>45923</v>
      </c>
      <c r="I194" s="66" t="s">
        <v>1194</v>
      </c>
      <c r="J194" s="19" t="s">
        <v>1234</v>
      </c>
      <c r="K194" s="20" t="s">
        <v>1191</v>
      </c>
      <c r="L194"/>
    </row>
    <row r="195" spans="1:12" ht="90" x14ac:dyDescent="0.25">
      <c r="A195">
        <v>17</v>
      </c>
      <c r="B195" s="19">
        <v>275</v>
      </c>
      <c r="C195" s="18" t="s">
        <v>1187</v>
      </c>
      <c r="D195" s="52" t="s">
        <v>1188</v>
      </c>
      <c r="E195" s="19" t="s">
        <v>43</v>
      </c>
      <c r="F195" s="48">
        <v>16500</v>
      </c>
      <c r="G195" s="48">
        <v>19965</v>
      </c>
      <c r="H195" s="32">
        <v>45904</v>
      </c>
      <c r="I195" s="66" t="s">
        <v>1189</v>
      </c>
      <c r="J195" s="19" t="s">
        <v>1190</v>
      </c>
      <c r="K195" s="20" t="s">
        <v>1191</v>
      </c>
      <c r="L195"/>
    </row>
    <row r="196" spans="1:12" ht="90" x14ac:dyDescent="0.25">
      <c r="A196">
        <v>18</v>
      </c>
      <c r="B196" s="19">
        <v>276</v>
      </c>
      <c r="C196" s="65" t="s">
        <v>1192</v>
      </c>
      <c r="D196" s="52" t="s">
        <v>1193</v>
      </c>
      <c r="E196" s="19" t="s">
        <v>43</v>
      </c>
      <c r="F196" s="48">
        <v>2696</v>
      </c>
      <c r="G196" s="48">
        <v>3262.16</v>
      </c>
      <c r="H196" s="32">
        <v>45904</v>
      </c>
      <c r="I196" s="66" t="s">
        <v>1194</v>
      </c>
      <c r="J196" s="19" t="s">
        <v>1195</v>
      </c>
      <c r="K196" s="20" t="s">
        <v>1191</v>
      </c>
      <c r="L196"/>
    </row>
    <row r="197" spans="1:12" ht="90" x14ac:dyDescent="0.25">
      <c r="A197">
        <v>19</v>
      </c>
      <c r="B197" s="19">
        <v>277</v>
      </c>
      <c r="C197" s="53" t="s">
        <v>1196</v>
      </c>
      <c r="D197" s="36" t="s">
        <v>1197</v>
      </c>
      <c r="E197" s="55" t="s">
        <v>43</v>
      </c>
      <c r="F197" s="56" t="s">
        <v>46</v>
      </c>
      <c r="G197" s="56" t="s">
        <v>46</v>
      </c>
      <c r="H197" s="56" t="s">
        <v>46</v>
      </c>
      <c r="I197" s="56" t="s">
        <v>46</v>
      </c>
      <c r="J197" s="56" t="s">
        <v>46</v>
      </c>
      <c r="K197" s="37" t="s">
        <v>1198</v>
      </c>
      <c r="L197"/>
    </row>
    <row r="198" spans="1:12" ht="90" x14ac:dyDescent="0.25">
      <c r="A198">
        <v>20</v>
      </c>
      <c r="B198" s="19">
        <v>278</v>
      </c>
      <c r="C198" s="65" t="s">
        <v>1199</v>
      </c>
      <c r="D198" s="52" t="s">
        <v>1200</v>
      </c>
      <c r="E198" s="19" t="s">
        <v>43</v>
      </c>
      <c r="F198" s="48">
        <v>6631</v>
      </c>
      <c r="G198" s="48">
        <v>8023.51</v>
      </c>
      <c r="H198" s="32">
        <v>45904</v>
      </c>
      <c r="I198" s="66" t="s">
        <v>1194</v>
      </c>
      <c r="J198" s="19" t="s">
        <v>1201</v>
      </c>
      <c r="K198" s="20" t="s">
        <v>1191</v>
      </c>
      <c r="L198"/>
    </row>
    <row r="199" spans="1:12" ht="120" x14ac:dyDescent="0.25">
      <c r="A199">
        <v>21</v>
      </c>
      <c r="B199" s="19">
        <v>288</v>
      </c>
      <c r="C199" s="18" t="s">
        <v>1132</v>
      </c>
      <c r="D199" s="52" t="s">
        <v>1241</v>
      </c>
      <c r="E199" s="19" t="s">
        <v>1134</v>
      </c>
      <c r="F199" s="48">
        <v>28960</v>
      </c>
      <c r="G199" s="48">
        <v>35041.599999999999</v>
      </c>
      <c r="H199" s="32">
        <v>45917</v>
      </c>
      <c r="I199" s="66" t="s">
        <v>1242</v>
      </c>
      <c r="J199" s="19" t="s">
        <v>1243</v>
      </c>
      <c r="K199" s="20" t="s">
        <v>1136</v>
      </c>
      <c r="L199"/>
    </row>
    <row r="200" spans="1:12" ht="120" x14ac:dyDescent="0.25">
      <c r="B200" s="19"/>
      <c r="C200" s="18"/>
      <c r="D200" s="52" t="s">
        <v>1241</v>
      </c>
      <c r="E200" s="19" t="s">
        <v>1134</v>
      </c>
      <c r="F200" s="48">
        <v>12978.02</v>
      </c>
      <c r="G200" s="48">
        <v>15703.4</v>
      </c>
      <c r="H200" s="32">
        <v>45917</v>
      </c>
      <c r="I200" s="66" t="s">
        <v>1244</v>
      </c>
      <c r="J200" s="19" t="s">
        <v>1245</v>
      </c>
      <c r="K200" s="20" t="s">
        <v>1136</v>
      </c>
      <c r="L200"/>
    </row>
    <row r="201" spans="1:12" ht="120" x14ac:dyDescent="0.25">
      <c r="B201" s="19"/>
      <c r="C201" s="18"/>
      <c r="D201" s="52" t="s">
        <v>1241</v>
      </c>
      <c r="E201" s="19" t="s">
        <v>1134</v>
      </c>
      <c r="F201" s="48">
        <v>5399.01</v>
      </c>
      <c r="G201" s="48">
        <v>5399.01</v>
      </c>
      <c r="H201" s="32">
        <v>45918</v>
      </c>
      <c r="I201" s="66" t="s">
        <v>1246</v>
      </c>
      <c r="J201" s="19" t="s">
        <v>1247</v>
      </c>
      <c r="K201" s="20" t="s">
        <v>1136</v>
      </c>
      <c r="L201"/>
    </row>
    <row r="202" spans="1:12" ht="90" x14ac:dyDescent="0.25">
      <c r="A202">
        <v>22</v>
      </c>
      <c r="B202" s="19">
        <v>289</v>
      </c>
      <c r="C202" s="18" t="s">
        <v>489</v>
      </c>
      <c r="D202" s="52" t="s">
        <v>1248</v>
      </c>
      <c r="E202" s="19" t="s">
        <v>41</v>
      </c>
      <c r="F202" s="48">
        <v>300</v>
      </c>
      <c r="G202" s="48">
        <v>315</v>
      </c>
      <c r="H202" s="32">
        <v>45917</v>
      </c>
      <c r="I202" s="66" t="s">
        <v>44</v>
      </c>
      <c r="J202" s="19" t="s">
        <v>1249</v>
      </c>
      <c r="K202" s="20" t="s">
        <v>1250</v>
      </c>
      <c r="L202"/>
    </row>
    <row r="203" spans="1:12" ht="90" x14ac:dyDescent="0.25">
      <c r="B203" s="19"/>
      <c r="C203" s="18"/>
      <c r="D203" s="52" t="s">
        <v>1248</v>
      </c>
      <c r="E203" s="19" t="s">
        <v>41</v>
      </c>
      <c r="F203" s="48">
        <v>239.9</v>
      </c>
      <c r="G203" s="48">
        <v>251.9</v>
      </c>
      <c r="H203" s="32">
        <v>45917</v>
      </c>
      <c r="I203" s="66" t="s">
        <v>72</v>
      </c>
      <c r="J203" s="19" t="s">
        <v>1251</v>
      </c>
      <c r="K203" s="20" t="s">
        <v>1250</v>
      </c>
      <c r="L203"/>
    </row>
    <row r="204" spans="1:12" ht="90" x14ac:dyDescent="0.25">
      <c r="B204" s="19"/>
      <c r="C204" s="18"/>
      <c r="D204" s="52" t="s">
        <v>1248</v>
      </c>
      <c r="E204" s="19" t="s">
        <v>41</v>
      </c>
      <c r="F204" s="48">
        <v>76.8</v>
      </c>
      <c r="G204" s="48">
        <v>80.64</v>
      </c>
      <c r="H204" s="32">
        <v>45917</v>
      </c>
      <c r="I204" s="66" t="s">
        <v>42</v>
      </c>
      <c r="J204" s="19" t="s">
        <v>1252</v>
      </c>
      <c r="K204" s="20" t="s">
        <v>1250</v>
      </c>
      <c r="L204"/>
    </row>
    <row r="205" spans="1:12" ht="90" x14ac:dyDescent="0.25">
      <c r="A205">
        <v>23</v>
      </c>
      <c r="B205" s="19">
        <v>290</v>
      </c>
      <c r="C205" s="18" t="s">
        <v>489</v>
      </c>
      <c r="D205" s="52" t="s">
        <v>1253</v>
      </c>
      <c r="E205" s="19" t="s">
        <v>41</v>
      </c>
      <c r="F205" s="48">
        <v>1078.92</v>
      </c>
      <c r="G205" s="48">
        <v>1132.8699999999999</v>
      </c>
      <c r="H205" s="32">
        <v>45917</v>
      </c>
      <c r="I205" s="66" t="s">
        <v>42</v>
      </c>
      <c r="J205" s="19" t="s">
        <v>1254</v>
      </c>
      <c r="K205" s="20" t="s">
        <v>1250</v>
      </c>
      <c r="L205"/>
    </row>
    <row r="206" spans="1:12" ht="90" x14ac:dyDescent="0.25">
      <c r="B206" s="19"/>
      <c r="C206" s="18"/>
      <c r="D206" s="52" t="s">
        <v>1253</v>
      </c>
      <c r="E206" s="19" t="s">
        <v>41</v>
      </c>
      <c r="F206" s="48">
        <v>387</v>
      </c>
      <c r="G206" s="48">
        <v>721.35</v>
      </c>
      <c r="H206" s="32">
        <v>45917</v>
      </c>
      <c r="I206" s="66" t="s">
        <v>44</v>
      </c>
      <c r="J206" s="19" t="s">
        <v>1255</v>
      </c>
      <c r="K206" s="20" t="s">
        <v>1250</v>
      </c>
      <c r="L206"/>
    </row>
    <row r="207" spans="1:12" ht="90" x14ac:dyDescent="0.25">
      <c r="B207" s="19"/>
      <c r="C207" s="18"/>
      <c r="D207" s="52" t="s">
        <v>1253</v>
      </c>
      <c r="E207" s="19" t="s">
        <v>41</v>
      </c>
      <c r="F207" s="48">
        <v>107.1</v>
      </c>
      <c r="G207" s="48">
        <v>112.46</v>
      </c>
      <c r="H207" s="32">
        <v>45917</v>
      </c>
      <c r="I207" s="66" t="s">
        <v>1256</v>
      </c>
      <c r="J207" s="19" t="s">
        <v>1257</v>
      </c>
      <c r="K207" s="20" t="s">
        <v>1250</v>
      </c>
      <c r="L207"/>
    </row>
    <row r="208" spans="1:12" ht="90" x14ac:dyDescent="0.25">
      <c r="A208">
        <v>24</v>
      </c>
      <c r="B208" s="19">
        <v>293</v>
      </c>
      <c r="C208" s="18" t="s">
        <v>1264</v>
      </c>
      <c r="D208" s="52" t="s">
        <v>1265</v>
      </c>
      <c r="E208" s="19" t="s">
        <v>1151</v>
      </c>
      <c r="F208" s="48">
        <v>22716</v>
      </c>
      <c r="G208" s="48">
        <v>27486.36</v>
      </c>
      <c r="H208" s="32">
        <v>45918</v>
      </c>
      <c r="I208" s="66" t="s">
        <v>1266</v>
      </c>
      <c r="J208" s="19" t="s">
        <v>1267</v>
      </c>
      <c r="K208" s="20" t="s">
        <v>1268</v>
      </c>
      <c r="L208"/>
    </row>
    <row r="209" spans="1:12" ht="90" x14ac:dyDescent="0.25">
      <c r="A209">
        <v>25</v>
      </c>
      <c r="B209" s="19">
        <v>301</v>
      </c>
      <c r="C209" s="18" t="s">
        <v>1196</v>
      </c>
      <c r="D209" s="30" t="s">
        <v>1297</v>
      </c>
      <c r="E209" s="19" t="s">
        <v>43</v>
      </c>
      <c r="F209" s="48">
        <v>14240</v>
      </c>
      <c r="G209" s="48">
        <v>17230.400000000001</v>
      </c>
      <c r="H209" s="32">
        <v>45924</v>
      </c>
      <c r="I209" s="66" t="s">
        <v>1189</v>
      </c>
      <c r="J209" s="19" t="s">
        <v>1298</v>
      </c>
      <c r="K209" s="20" t="s">
        <v>1191</v>
      </c>
      <c r="L209"/>
    </row>
    <row r="210" spans="1:12" ht="90" x14ac:dyDescent="0.25">
      <c r="A210">
        <v>26</v>
      </c>
      <c r="B210" s="19">
        <v>300</v>
      </c>
      <c r="C210" s="18" t="s">
        <v>1294</v>
      </c>
      <c r="D210" s="30" t="s">
        <v>1295</v>
      </c>
      <c r="E210" s="19" t="s">
        <v>43</v>
      </c>
      <c r="F210" s="48">
        <v>21480</v>
      </c>
      <c r="G210" s="48">
        <v>25990.799999999999</v>
      </c>
      <c r="H210" s="32">
        <v>45924</v>
      </c>
      <c r="I210" s="66" t="s">
        <v>883</v>
      </c>
      <c r="J210" s="19" t="s">
        <v>1296</v>
      </c>
      <c r="K210" s="20" t="s">
        <v>1191</v>
      </c>
      <c r="L210"/>
    </row>
    <row r="211" spans="1:12" x14ac:dyDescent="0.25">
      <c r="C211" s="69"/>
      <c r="D211" s="69"/>
      <c r="E211" s="22" t="s">
        <v>45</v>
      </c>
      <c r="F211" s="23">
        <f>SUM(F168:F210)</f>
        <v>2698313.0399999996</v>
      </c>
      <c r="G211" s="23">
        <f>SUM(G168:G210)</f>
        <v>3202970.189999999</v>
      </c>
      <c r="H211" s="69"/>
      <c r="I211" s="69"/>
      <c r="J211" s="69"/>
      <c r="K211" s="69"/>
    </row>
    <row r="212" spans="1:12" x14ac:dyDescent="0.25">
      <c r="C212" s="69"/>
      <c r="D212" s="69"/>
      <c r="E212" s="69"/>
      <c r="F212" s="68"/>
      <c r="G212" s="70"/>
      <c r="H212" s="69"/>
      <c r="I212" s="69"/>
      <c r="J212" s="69"/>
      <c r="K212" s="69"/>
    </row>
    <row r="213" spans="1:12" x14ac:dyDescent="0.25">
      <c r="C213" s="69"/>
      <c r="D213" s="69"/>
      <c r="E213" s="69"/>
      <c r="F213" s="68"/>
      <c r="G213" s="70"/>
      <c r="H213" s="69"/>
      <c r="I213" s="69"/>
      <c r="J213" s="69"/>
      <c r="K213" s="69"/>
    </row>
    <row r="214" spans="1:12" x14ac:dyDescent="0.25">
      <c r="C214" s="69"/>
      <c r="D214" s="69"/>
      <c r="E214" s="69"/>
      <c r="F214" s="68"/>
      <c r="G214" s="70"/>
      <c r="H214" s="69"/>
      <c r="I214" s="69"/>
      <c r="J214" s="69"/>
      <c r="K214" s="69"/>
    </row>
  </sheetData>
  <autoFilter ref="B1:K224" xr:uid="{E1F8D3D1-89D2-487C-BF50-45307228AED4}">
    <sortState xmlns:xlrd2="http://schemas.microsoft.com/office/spreadsheetml/2017/richdata2" ref="B2:K224">
      <sortCondition ref="D1:D224"/>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6B69CB-D34B-4043-AA24-0E7E28E99A75}">
  <dimension ref="A1:L328"/>
  <sheetViews>
    <sheetView topLeftCell="A239" workbookViewId="0">
      <selection activeCell="F215" sqref="F215"/>
    </sheetView>
  </sheetViews>
  <sheetFormatPr defaultRowHeight="15" x14ac:dyDescent="0.25"/>
  <cols>
    <col min="2" max="2" width="5.42578125" customWidth="1"/>
    <col min="3" max="3" width="29.28515625" customWidth="1"/>
    <col min="4" max="4" width="13.85546875" customWidth="1"/>
    <col min="5" max="5" width="11.85546875" customWidth="1"/>
    <col min="6" max="6" width="14.5703125" style="13" bestFit="1" customWidth="1"/>
    <col min="7" max="7" width="13.140625" style="14" customWidth="1"/>
    <col min="8" max="8" width="11" bestFit="1" customWidth="1"/>
    <col min="9" max="9" width="27" customWidth="1"/>
    <col min="10" max="10" width="10.5703125" customWidth="1"/>
    <col min="11" max="11" width="11.7109375" customWidth="1"/>
    <col min="12" max="12" width="25.28515625" style="25" customWidth="1"/>
    <col min="13" max="13" width="8.7109375" customWidth="1"/>
    <col min="258" max="258" width="5.42578125" customWidth="1"/>
    <col min="259" max="259" width="29.28515625" customWidth="1"/>
    <col min="260" max="260" width="13.85546875" customWidth="1"/>
    <col min="261" max="261" width="11.85546875" customWidth="1"/>
    <col min="262" max="262" width="12" customWidth="1"/>
    <col min="263" max="263" width="13.140625" customWidth="1"/>
    <col min="264" max="264" width="11" bestFit="1" customWidth="1"/>
    <col min="265" max="265" width="27" customWidth="1"/>
    <col min="266" max="266" width="10.5703125" customWidth="1"/>
    <col min="267" max="267" width="11.7109375" customWidth="1"/>
    <col min="268" max="268" width="25.28515625" customWidth="1"/>
    <col min="269" max="269" width="8.7109375" customWidth="1"/>
    <col min="514" max="514" width="5.42578125" customWidth="1"/>
    <col min="515" max="515" width="29.28515625" customWidth="1"/>
    <col min="516" max="516" width="13.85546875" customWidth="1"/>
    <col min="517" max="517" width="11.85546875" customWidth="1"/>
    <col min="518" max="518" width="12" customWidth="1"/>
    <col min="519" max="519" width="13.140625" customWidth="1"/>
    <col min="520" max="520" width="11" bestFit="1" customWidth="1"/>
    <col min="521" max="521" width="27" customWidth="1"/>
    <col min="522" max="522" width="10.5703125" customWidth="1"/>
    <col min="523" max="523" width="11.7109375" customWidth="1"/>
    <col min="524" max="524" width="25.28515625" customWidth="1"/>
    <col min="525" max="525" width="8.7109375" customWidth="1"/>
    <col min="770" max="770" width="5.42578125" customWidth="1"/>
    <col min="771" max="771" width="29.28515625" customWidth="1"/>
    <col min="772" max="772" width="13.85546875" customWidth="1"/>
    <col min="773" max="773" width="11.85546875" customWidth="1"/>
    <col min="774" max="774" width="12" customWidth="1"/>
    <col min="775" max="775" width="13.140625" customWidth="1"/>
    <col min="776" max="776" width="11" bestFit="1" customWidth="1"/>
    <col min="777" max="777" width="27" customWidth="1"/>
    <col min="778" max="778" width="10.5703125" customWidth="1"/>
    <col min="779" max="779" width="11.7109375" customWidth="1"/>
    <col min="780" max="780" width="25.28515625" customWidth="1"/>
    <col min="781" max="781" width="8.7109375" customWidth="1"/>
    <col min="1026" max="1026" width="5.42578125" customWidth="1"/>
    <col min="1027" max="1027" width="29.28515625" customWidth="1"/>
    <col min="1028" max="1028" width="13.85546875" customWidth="1"/>
    <col min="1029" max="1029" width="11.85546875" customWidth="1"/>
    <col min="1030" max="1030" width="12" customWidth="1"/>
    <col min="1031" max="1031" width="13.140625" customWidth="1"/>
    <col min="1032" max="1032" width="11" bestFit="1" customWidth="1"/>
    <col min="1033" max="1033" width="27" customWidth="1"/>
    <col min="1034" max="1034" width="10.5703125" customWidth="1"/>
    <col min="1035" max="1035" width="11.7109375" customWidth="1"/>
    <col min="1036" max="1036" width="25.28515625" customWidth="1"/>
    <col min="1037" max="1037" width="8.7109375" customWidth="1"/>
    <col min="1282" max="1282" width="5.42578125" customWidth="1"/>
    <col min="1283" max="1283" width="29.28515625" customWidth="1"/>
    <col min="1284" max="1284" width="13.85546875" customWidth="1"/>
    <col min="1285" max="1285" width="11.85546875" customWidth="1"/>
    <col min="1286" max="1286" width="12" customWidth="1"/>
    <col min="1287" max="1287" width="13.140625" customWidth="1"/>
    <col min="1288" max="1288" width="11" bestFit="1" customWidth="1"/>
    <col min="1289" max="1289" width="27" customWidth="1"/>
    <col min="1290" max="1290" width="10.5703125" customWidth="1"/>
    <col min="1291" max="1291" width="11.7109375" customWidth="1"/>
    <col min="1292" max="1292" width="25.28515625" customWidth="1"/>
    <col min="1293" max="1293" width="8.7109375" customWidth="1"/>
    <col min="1538" max="1538" width="5.42578125" customWidth="1"/>
    <col min="1539" max="1539" width="29.28515625" customWidth="1"/>
    <col min="1540" max="1540" width="13.85546875" customWidth="1"/>
    <col min="1541" max="1541" width="11.85546875" customWidth="1"/>
    <col min="1542" max="1542" width="12" customWidth="1"/>
    <col min="1543" max="1543" width="13.140625" customWidth="1"/>
    <col min="1544" max="1544" width="11" bestFit="1" customWidth="1"/>
    <col min="1545" max="1545" width="27" customWidth="1"/>
    <col min="1546" max="1546" width="10.5703125" customWidth="1"/>
    <col min="1547" max="1547" width="11.7109375" customWidth="1"/>
    <col min="1548" max="1548" width="25.28515625" customWidth="1"/>
    <col min="1549" max="1549" width="8.7109375" customWidth="1"/>
    <col min="1794" max="1794" width="5.42578125" customWidth="1"/>
    <col min="1795" max="1795" width="29.28515625" customWidth="1"/>
    <col min="1796" max="1796" width="13.85546875" customWidth="1"/>
    <col min="1797" max="1797" width="11.85546875" customWidth="1"/>
    <col min="1798" max="1798" width="12" customWidth="1"/>
    <col min="1799" max="1799" width="13.140625" customWidth="1"/>
    <col min="1800" max="1800" width="11" bestFit="1" customWidth="1"/>
    <col min="1801" max="1801" width="27" customWidth="1"/>
    <col min="1802" max="1802" width="10.5703125" customWidth="1"/>
    <col min="1803" max="1803" width="11.7109375" customWidth="1"/>
    <col min="1804" max="1804" width="25.28515625" customWidth="1"/>
    <col min="1805" max="1805" width="8.7109375" customWidth="1"/>
    <col min="2050" max="2050" width="5.42578125" customWidth="1"/>
    <col min="2051" max="2051" width="29.28515625" customWidth="1"/>
    <col min="2052" max="2052" width="13.85546875" customWidth="1"/>
    <col min="2053" max="2053" width="11.85546875" customWidth="1"/>
    <col min="2054" max="2054" width="12" customWidth="1"/>
    <col min="2055" max="2055" width="13.140625" customWidth="1"/>
    <col min="2056" max="2056" width="11" bestFit="1" customWidth="1"/>
    <col min="2057" max="2057" width="27" customWidth="1"/>
    <col min="2058" max="2058" width="10.5703125" customWidth="1"/>
    <col min="2059" max="2059" width="11.7109375" customWidth="1"/>
    <col min="2060" max="2060" width="25.28515625" customWidth="1"/>
    <col min="2061" max="2061" width="8.7109375" customWidth="1"/>
    <col min="2306" max="2306" width="5.42578125" customWidth="1"/>
    <col min="2307" max="2307" width="29.28515625" customWidth="1"/>
    <col min="2308" max="2308" width="13.85546875" customWidth="1"/>
    <col min="2309" max="2309" width="11.85546875" customWidth="1"/>
    <col min="2310" max="2310" width="12" customWidth="1"/>
    <col min="2311" max="2311" width="13.140625" customWidth="1"/>
    <col min="2312" max="2312" width="11" bestFit="1" customWidth="1"/>
    <col min="2313" max="2313" width="27" customWidth="1"/>
    <col min="2314" max="2314" width="10.5703125" customWidth="1"/>
    <col min="2315" max="2315" width="11.7109375" customWidth="1"/>
    <col min="2316" max="2316" width="25.28515625" customWidth="1"/>
    <col min="2317" max="2317" width="8.7109375" customWidth="1"/>
    <col min="2562" max="2562" width="5.42578125" customWidth="1"/>
    <col min="2563" max="2563" width="29.28515625" customWidth="1"/>
    <col min="2564" max="2564" width="13.85546875" customWidth="1"/>
    <col min="2565" max="2565" width="11.85546875" customWidth="1"/>
    <col min="2566" max="2566" width="12" customWidth="1"/>
    <col min="2567" max="2567" width="13.140625" customWidth="1"/>
    <col min="2568" max="2568" width="11" bestFit="1" customWidth="1"/>
    <col min="2569" max="2569" width="27" customWidth="1"/>
    <col min="2570" max="2570" width="10.5703125" customWidth="1"/>
    <col min="2571" max="2571" width="11.7109375" customWidth="1"/>
    <col min="2572" max="2572" width="25.28515625" customWidth="1"/>
    <col min="2573" max="2573" width="8.7109375" customWidth="1"/>
    <col min="2818" max="2818" width="5.42578125" customWidth="1"/>
    <col min="2819" max="2819" width="29.28515625" customWidth="1"/>
    <col min="2820" max="2820" width="13.85546875" customWidth="1"/>
    <col min="2821" max="2821" width="11.85546875" customWidth="1"/>
    <col min="2822" max="2822" width="12" customWidth="1"/>
    <col min="2823" max="2823" width="13.140625" customWidth="1"/>
    <col min="2824" max="2824" width="11" bestFit="1" customWidth="1"/>
    <col min="2825" max="2825" width="27" customWidth="1"/>
    <col min="2826" max="2826" width="10.5703125" customWidth="1"/>
    <col min="2827" max="2827" width="11.7109375" customWidth="1"/>
    <col min="2828" max="2828" width="25.28515625" customWidth="1"/>
    <col min="2829" max="2829" width="8.7109375" customWidth="1"/>
    <col min="3074" max="3074" width="5.42578125" customWidth="1"/>
    <col min="3075" max="3075" width="29.28515625" customWidth="1"/>
    <col min="3076" max="3076" width="13.85546875" customWidth="1"/>
    <col min="3077" max="3077" width="11.85546875" customWidth="1"/>
    <col min="3078" max="3078" width="12" customWidth="1"/>
    <col min="3079" max="3079" width="13.140625" customWidth="1"/>
    <col min="3080" max="3080" width="11" bestFit="1" customWidth="1"/>
    <col min="3081" max="3081" width="27" customWidth="1"/>
    <col min="3082" max="3082" width="10.5703125" customWidth="1"/>
    <col min="3083" max="3083" width="11.7109375" customWidth="1"/>
    <col min="3084" max="3084" width="25.28515625" customWidth="1"/>
    <col min="3085" max="3085" width="8.7109375" customWidth="1"/>
    <col min="3330" max="3330" width="5.42578125" customWidth="1"/>
    <col min="3331" max="3331" width="29.28515625" customWidth="1"/>
    <col min="3332" max="3332" width="13.85546875" customWidth="1"/>
    <col min="3333" max="3333" width="11.85546875" customWidth="1"/>
    <col min="3334" max="3334" width="12" customWidth="1"/>
    <col min="3335" max="3335" width="13.140625" customWidth="1"/>
    <col min="3336" max="3336" width="11" bestFit="1" customWidth="1"/>
    <col min="3337" max="3337" width="27" customWidth="1"/>
    <col min="3338" max="3338" width="10.5703125" customWidth="1"/>
    <col min="3339" max="3339" width="11.7109375" customWidth="1"/>
    <col min="3340" max="3340" width="25.28515625" customWidth="1"/>
    <col min="3341" max="3341" width="8.7109375" customWidth="1"/>
    <col min="3586" max="3586" width="5.42578125" customWidth="1"/>
    <col min="3587" max="3587" width="29.28515625" customWidth="1"/>
    <col min="3588" max="3588" width="13.85546875" customWidth="1"/>
    <col min="3589" max="3589" width="11.85546875" customWidth="1"/>
    <col min="3590" max="3590" width="12" customWidth="1"/>
    <col min="3591" max="3591" width="13.140625" customWidth="1"/>
    <col min="3592" max="3592" width="11" bestFit="1" customWidth="1"/>
    <col min="3593" max="3593" width="27" customWidth="1"/>
    <col min="3594" max="3594" width="10.5703125" customWidth="1"/>
    <col min="3595" max="3595" width="11.7109375" customWidth="1"/>
    <col min="3596" max="3596" width="25.28515625" customWidth="1"/>
    <col min="3597" max="3597" width="8.7109375" customWidth="1"/>
    <col min="3842" max="3842" width="5.42578125" customWidth="1"/>
    <col min="3843" max="3843" width="29.28515625" customWidth="1"/>
    <col min="3844" max="3844" width="13.85546875" customWidth="1"/>
    <col min="3845" max="3845" width="11.85546875" customWidth="1"/>
    <col min="3846" max="3846" width="12" customWidth="1"/>
    <col min="3847" max="3847" width="13.140625" customWidth="1"/>
    <col min="3848" max="3848" width="11" bestFit="1" customWidth="1"/>
    <col min="3849" max="3849" width="27" customWidth="1"/>
    <col min="3850" max="3850" width="10.5703125" customWidth="1"/>
    <col min="3851" max="3851" width="11.7109375" customWidth="1"/>
    <col min="3852" max="3852" width="25.28515625" customWidth="1"/>
    <col min="3853" max="3853" width="8.7109375" customWidth="1"/>
    <col min="4098" max="4098" width="5.42578125" customWidth="1"/>
    <col min="4099" max="4099" width="29.28515625" customWidth="1"/>
    <col min="4100" max="4100" width="13.85546875" customWidth="1"/>
    <col min="4101" max="4101" width="11.85546875" customWidth="1"/>
    <col min="4102" max="4102" width="12" customWidth="1"/>
    <col min="4103" max="4103" width="13.140625" customWidth="1"/>
    <col min="4104" max="4104" width="11" bestFit="1" customWidth="1"/>
    <col min="4105" max="4105" width="27" customWidth="1"/>
    <col min="4106" max="4106" width="10.5703125" customWidth="1"/>
    <col min="4107" max="4107" width="11.7109375" customWidth="1"/>
    <col min="4108" max="4108" width="25.28515625" customWidth="1"/>
    <col min="4109" max="4109" width="8.7109375" customWidth="1"/>
    <col min="4354" max="4354" width="5.42578125" customWidth="1"/>
    <col min="4355" max="4355" width="29.28515625" customWidth="1"/>
    <col min="4356" max="4356" width="13.85546875" customWidth="1"/>
    <col min="4357" max="4357" width="11.85546875" customWidth="1"/>
    <col min="4358" max="4358" width="12" customWidth="1"/>
    <col min="4359" max="4359" width="13.140625" customWidth="1"/>
    <col min="4360" max="4360" width="11" bestFit="1" customWidth="1"/>
    <col min="4361" max="4361" width="27" customWidth="1"/>
    <col min="4362" max="4362" width="10.5703125" customWidth="1"/>
    <col min="4363" max="4363" width="11.7109375" customWidth="1"/>
    <col min="4364" max="4364" width="25.28515625" customWidth="1"/>
    <col min="4365" max="4365" width="8.7109375" customWidth="1"/>
    <col min="4610" max="4610" width="5.42578125" customWidth="1"/>
    <col min="4611" max="4611" width="29.28515625" customWidth="1"/>
    <col min="4612" max="4612" width="13.85546875" customWidth="1"/>
    <col min="4613" max="4613" width="11.85546875" customWidth="1"/>
    <col min="4614" max="4614" width="12" customWidth="1"/>
    <col min="4615" max="4615" width="13.140625" customWidth="1"/>
    <col min="4616" max="4616" width="11" bestFit="1" customWidth="1"/>
    <col min="4617" max="4617" width="27" customWidth="1"/>
    <col min="4618" max="4618" width="10.5703125" customWidth="1"/>
    <col min="4619" max="4619" width="11.7109375" customWidth="1"/>
    <col min="4620" max="4620" width="25.28515625" customWidth="1"/>
    <col min="4621" max="4621" width="8.7109375" customWidth="1"/>
    <col min="4866" max="4866" width="5.42578125" customWidth="1"/>
    <col min="4867" max="4867" width="29.28515625" customWidth="1"/>
    <col min="4868" max="4868" width="13.85546875" customWidth="1"/>
    <col min="4869" max="4869" width="11.85546875" customWidth="1"/>
    <col min="4870" max="4870" width="12" customWidth="1"/>
    <col min="4871" max="4871" width="13.140625" customWidth="1"/>
    <col min="4872" max="4872" width="11" bestFit="1" customWidth="1"/>
    <col min="4873" max="4873" width="27" customWidth="1"/>
    <col min="4874" max="4874" width="10.5703125" customWidth="1"/>
    <col min="4875" max="4875" width="11.7109375" customWidth="1"/>
    <col min="4876" max="4876" width="25.28515625" customWidth="1"/>
    <col min="4877" max="4877" width="8.7109375" customWidth="1"/>
    <col min="5122" max="5122" width="5.42578125" customWidth="1"/>
    <col min="5123" max="5123" width="29.28515625" customWidth="1"/>
    <col min="5124" max="5124" width="13.85546875" customWidth="1"/>
    <col min="5125" max="5125" width="11.85546875" customWidth="1"/>
    <col min="5126" max="5126" width="12" customWidth="1"/>
    <col min="5127" max="5127" width="13.140625" customWidth="1"/>
    <col min="5128" max="5128" width="11" bestFit="1" customWidth="1"/>
    <col min="5129" max="5129" width="27" customWidth="1"/>
    <col min="5130" max="5130" width="10.5703125" customWidth="1"/>
    <col min="5131" max="5131" width="11.7109375" customWidth="1"/>
    <col min="5132" max="5132" width="25.28515625" customWidth="1"/>
    <col min="5133" max="5133" width="8.7109375" customWidth="1"/>
    <col min="5378" max="5378" width="5.42578125" customWidth="1"/>
    <col min="5379" max="5379" width="29.28515625" customWidth="1"/>
    <col min="5380" max="5380" width="13.85546875" customWidth="1"/>
    <col min="5381" max="5381" width="11.85546875" customWidth="1"/>
    <col min="5382" max="5382" width="12" customWidth="1"/>
    <col min="5383" max="5383" width="13.140625" customWidth="1"/>
    <col min="5384" max="5384" width="11" bestFit="1" customWidth="1"/>
    <col min="5385" max="5385" width="27" customWidth="1"/>
    <col min="5386" max="5386" width="10.5703125" customWidth="1"/>
    <col min="5387" max="5387" width="11.7109375" customWidth="1"/>
    <col min="5388" max="5388" width="25.28515625" customWidth="1"/>
    <col min="5389" max="5389" width="8.7109375" customWidth="1"/>
    <col min="5634" max="5634" width="5.42578125" customWidth="1"/>
    <col min="5635" max="5635" width="29.28515625" customWidth="1"/>
    <col min="5636" max="5636" width="13.85546875" customWidth="1"/>
    <col min="5637" max="5637" width="11.85546875" customWidth="1"/>
    <col min="5638" max="5638" width="12" customWidth="1"/>
    <col min="5639" max="5639" width="13.140625" customWidth="1"/>
    <col min="5640" max="5640" width="11" bestFit="1" customWidth="1"/>
    <col min="5641" max="5641" width="27" customWidth="1"/>
    <col min="5642" max="5642" width="10.5703125" customWidth="1"/>
    <col min="5643" max="5643" width="11.7109375" customWidth="1"/>
    <col min="5644" max="5644" width="25.28515625" customWidth="1"/>
    <col min="5645" max="5645" width="8.7109375" customWidth="1"/>
    <col min="5890" max="5890" width="5.42578125" customWidth="1"/>
    <col min="5891" max="5891" width="29.28515625" customWidth="1"/>
    <col min="5892" max="5892" width="13.85546875" customWidth="1"/>
    <col min="5893" max="5893" width="11.85546875" customWidth="1"/>
    <col min="5894" max="5894" width="12" customWidth="1"/>
    <col min="5895" max="5895" width="13.140625" customWidth="1"/>
    <col min="5896" max="5896" width="11" bestFit="1" customWidth="1"/>
    <col min="5897" max="5897" width="27" customWidth="1"/>
    <col min="5898" max="5898" width="10.5703125" customWidth="1"/>
    <col min="5899" max="5899" width="11.7109375" customWidth="1"/>
    <col min="5900" max="5900" width="25.28515625" customWidth="1"/>
    <col min="5901" max="5901" width="8.7109375" customWidth="1"/>
    <col min="6146" max="6146" width="5.42578125" customWidth="1"/>
    <col min="6147" max="6147" width="29.28515625" customWidth="1"/>
    <col min="6148" max="6148" width="13.85546875" customWidth="1"/>
    <col min="6149" max="6149" width="11.85546875" customWidth="1"/>
    <col min="6150" max="6150" width="12" customWidth="1"/>
    <col min="6151" max="6151" width="13.140625" customWidth="1"/>
    <col min="6152" max="6152" width="11" bestFit="1" customWidth="1"/>
    <col min="6153" max="6153" width="27" customWidth="1"/>
    <col min="6154" max="6154" width="10.5703125" customWidth="1"/>
    <col min="6155" max="6155" width="11.7109375" customWidth="1"/>
    <col min="6156" max="6156" width="25.28515625" customWidth="1"/>
    <col min="6157" max="6157" width="8.7109375" customWidth="1"/>
    <col min="6402" max="6402" width="5.42578125" customWidth="1"/>
    <col min="6403" max="6403" width="29.28515625" customWidth="1"/>
    <col min="6404" max="6404" width="13.85546875" customWidth="1"/>
    <col min="6405" max="6405" width="11.85546875" customWidth="1"/>
    <col min="6406" max="6406" width="12" customWidth="1"/>
    <col min="6407" max="6407" width="13.140625" customWidth="1"/>
    <col min="6408" max="6408" width="11" bestFit="1" customWidth="1"/>
    <col min="6409" max="6409" width="27" customWidth="1"/>
    <col min="6410" max="6410" width="10.5703125" customWidth="1"/>
    <col min="6411" max="6411" width="11.7109375" customWidth="1"/>
    <col min="6412" max="6412" width="25.28515625" customWidth="1"/>
    <col min="6413" max="6413" width="8.7109375" customWidth="1"/>
    <col min="6658" max="6658" width="5.42578125" customWidth="1"/>
    <col min="6659" max="6659" width="29.28515625" customWidth="1"/>
    <col min="6660" max="6660" width="13.85546875" customWidth="1"/>
    <col min="6661" max="6661" width="11.85546875" customWidth="1"/>
    <col min="6662" max="6662" width="12" customWidth="1"/>
    <col min="6663" max="6663" width="13.140625" customWidth="1"/>
    <col min="6664" max="6664" width="11" bestFit="1" customWidth="1"/>
    <col min="6665" max="6665" width="27" customWidth="1"/>
    <col min="6666" max="6666" width="10.5703125" customWidth="1"/>
    <col min="6667" max="6667" width="11.7109375" customWidth="1"/>
    <col min="6668" max="6668" width="25.28515625" customWidth="1"/>
    <col min="6669" max="6669" width="8.7109375" customWidth="1"/>
    <col min="6914" max="6914" width="5.42578125" customWidth="1"/>
    <col min="6915" max="6915" width="29.28515625" customWidth="1"/>
    <col min="6916" max="6916" width="13.85546875" customWidth="1"/>
    <col min="6917" max="6917" width="11.85546875" customWidth="1"/>
    <col min="6918" max="6918" width="12" customWidth="1"/>
    <col min="6919" max="6919" width="13.140625" customWidth="1"/>
    <col min="6920" max="6920" width="11" bestFit="1" customWidth="1"/>
    <col min="6921" max="6921" width="27" customWidth="1"/>
    <col min="6922" max="6922" width="10.5703125" customWidth="1"/>
    <col min="6923" max="6923" width="11.7109375" customWidth="1"/>
    <col min="6924" max="6924" width="25.28515625" customWidth="1"/>
    <col min="6925" max="6925" width="8.7109375" customWidth="1"/>
    <col min="7170" max="7170" width="5.42578125" customWidth="1"/>
    <col min="7171" max="7171" width="29.28515625" customWidth="1"/>
    <col min="7172" max="7172" width="13.85546875" customWidth="1"/>
    <col min="7173" max="7173" width="11.85546875" customWidth="1"/>
    <col min="7174" max="7174" width="12" customWidth="1"/>
    <col min="7175" max="7175" width="13.140625" customWidth="1"/>
    <col min="7176" max="7176" width="11" bestFit="1" customWidth="1"/>
    <col min="7177" max="7177" width="27" customWidth="1"/>
    <col min="7178" max="7178" width="10.5703125" customWidth="1"/>
    <col min="7179" max="7179" width="11.7109375" customWidth="1"/>
    <col min="7180" max="7180" width="25.28515625" customWidth="1"/>
    <col min="7181" max="7181" width="8.7109375" customWidth="1"/>
    <col min="7426" max="7426" width="5.42578125" customWidth="1"/>
    <col min="7427" max="7427" width="29.28515625" customWidth="1"/>
    <col min="7428" max="7428" width="13.85546875" customWidth="1"/>
    <col min="7429" max="7429" width="11.85546875" customWidth="1"/>
    <col min="7430" max="7430" width="12" customWidth="1"/>
    <col min="7431" max="7431" width="13.140625" customWidth="1"/>
    <col min="7432" max="7432" width="11" bestFit="1" customWidth="1"/>
    <col min="7433" max="7433" width="27" customWidth="1"/>
    <col min="7434" max="7434" width="10.5703125" customWidth="1"/>
    <col min="7435" max="7435" width="11.7109375" customWidth="1"/>
    <col min="7436" max="7436" width="25.28515625" customWidth="1"/>
    <col min="7437" max="7437" width="8.7109375" customWidth="1"/>
    <col min="7682" max="7682" width="5.42578125" customWidth="1"/>
    <col min="7683" max="7683" width="29.28515625" customWidth="1"/>
    <col min="7684" max="7684" width="13.85546875" customWidth="1"/>
    <col min="7685" max="7685" width="11.85546875" customWidth="1"/>
    <col min="7686" max="7686" width="12" customWidth="1"/>
    <col min="7687" max="7687" width="13.140625" customWidth="1"/>
    <col min="7688" max="7688" width="11" bestFit="1" customWidth="1"/>
    <col min="7689" max="7689" width="27" customWidth="1"/>
    <col min="7690" max="7690" width="10.5703125" customWidth="1"/>
    <col min="7691" max="7691" width="11.7109375" customWidth="1"/>
    <col min="7692" max="7692" width="25.28515625" customWidth="1"/>
    <col min="7693" max="7693" width="8.7109375" customWidth="1"/>
    <col min="7938" max="7938" width="5.42578125" customWidth="1"/>
    <col min="7939" max="7939" width="29.28515625" customWidth="1"/>
    <col min="7940" max="7940" width="13.85546875" customWidth="1"/>
    <col min="7941" max="7941" width="11.85546875" customWidth="1"/>
    <col min="7942" max="7942" width="12" customWidth="1"/>
    <col min="7943" max="7943" width="13.140625" customWidth="1"/>
    <col min="7944" max="7944" width="11" bestFit="1" customWidth="1"/>
    <col min="7945" max="7945" width="27" customWidth="1"/>
    <col min="7946" max="7946" width="10.5703125" customWidth="1"/>
    <col min="7947" max="7947" width="11.7109375" customWidth="1"/>
    <col min="7948" max="7948" width="25.28515625" customWidth="1"/>
    <col min="7949" max="7949" width="8.7109375" customWidth="1"/>
    <col min="8194" max="8194" width="5.42578125" customWidth="1"/>
    <col min="8195" max="8195" width="29.28515625" customWidth="1"/>
    <col min="8196" max="8196" width="13.85546875" customWidth="1"/>
    <col min="8197" max="8197" width="11.85546875" customWidth="1"/>
    <col min="8198" max="8198" width="12" customWidth="1"/>
    <col min="8199" max="8199" width="13.140625" customWidth="1"/>
    <col min="8200" max="8200" width="11" bestFit="1" customWidth="1"/>
    <col min="8201" max="8201" width="27" customWidth="1"/>
    <col min="8202" max="8202" width="10.5703125" customWidth="1"/>
    <col min="8203" max="8203" width="11.7109375" customWidth="1"/>
    <col min="8204" max="8204" width="25.28515625" customWidth="1"/>
    <col min="8205" max="8205" width="8.7109375" customWidth="1"/>
    <col min="8450" max="8450" width="5.42578125" customWidth="1"/>
    <col min="8451" max="8451" width="29.28515625" customWidth="1"/>
    <col min="8452" max="8452" width="13.85546875" customWidth="1"/>
    <col min="8453" max="8453" width="11.85546875" customWidth="1"/>
    <col min="8454" max="8454" width="12" customWidth="1"/>
    <col min="8455" max="8455" width="13.140625" customWidth="1"/>
    <col min="8456" max="8456" width="11" bestFit="1" customWidth="1"/>
    <col min="8457" max="8457" width="27" customWidth="1"/>
    <col min="8458" max="8458" width="10.5703125" customWidth="1"/>
    <col min="8459" max="8459" width="11.7109375" customWidth="1"/>
    <col min="8460" max="8460" width="25.28515625" customWidth="1"/>
    <col min="8461" max="8461" width="8.7109375" customWidth="1"/>
    <col min="8706" max="8706" width="5.42578125" customWidth="1"/>
    <col min="8707" max="8707" width="29.28515625" customWidth="1"/>
    <col min="8708" max="8708" width="13.85546875" customWidth="1"/>
    <col min="8709" max="8709" width="11.85546875" customWidth="1"/>
    <col min="8710" max="8710" width="12" customWidth="1"/>
    <col min="8711" max="8711" width="13.140625" customWidth="1"/>
    <col min="8712" max="8712" width="11" bestFit="1" customWidth="1"/>
    <col min="8713" max="8713" width="27" customWidth="1"/>
    <col min="8714" max="8714" width="10.5703125" customWidth="1"/>
    <col min="8715" max="8715" width="11.7109375" customWidth="1"/>
    <col min="8716" max="8716" width="25.28515625" customWidth="1"/>
    <col min="8717" max="8717" width="8.7109375" customWidth="1"/>
    <col min="8962" max="8962" width="5.42578125" customWidth="1"/>
    <col min="8963" max="8963" width="29.28515625" customWidth="1"/>
    <col min="8964" max="8964" width="13.85546875" customWidth="1"/>
    <col min="8965" max="8965" width="11.85546875" customWidth="1"/>
    <col min="8966" max="8966" width="12" customWidth="1"/>
    <col min="8967" max="8967" width="13.140625" customWidth="1"/>
    <col min="8968" max="8968" width="11" bestFit="1" customWidth="1"/>
    <col min="8969" max="8969" width="27" customWidth="1"/>
    <col min="8970" max="8970" width="10.5703125" customWidth="1"/>
    <col min="8971" max="8971" width="11.7109375" customWidth="1"/>
    <col min="8972" max="8972" width="25.28515625" customWidth="1"/>
    <col min="8973" max="8973" width="8.7109375" customWidth="1"/>
    <col min="9218" max="9218" width="5.42578125" customWidth="1"/>
    <col min="9219" max="9219" width="29.28515625" customWidth="1"/>
    <col min="9220" max="9220" width="13.85546875" customWidth="1"/>
    <col min="9221" max="9221" width="11.85546875" customWidth="1"/>
    <col min="9222" max="9222" width="12" customWidth="1"/>
    <col min="9223" max="9223" width="13.140625" customWidth="1"/>
    <col min="9224" max="9224" width="11" bestFit="1" customWidth="1"/>
    <col min="9225" max="9225" width="27" customWidth="1"/>
    <col min="9226" max="9226" width="10.5703125" customWidth="1"/>
    <col min="9227" max="9227" width="11.7109375" customWidth="1"/>
    <col min="9228" max="9228" width="25.28515625" customWidth="1"/>
    <col min="9229" max="9229" width="8.7109375" customWidth="1"/>
    <col min="9474" max="9474" width="5.42578125" customWidth="1"/>
    <col min="9475" max="9475" width="29.28515625" customWidth="1"/>
    <col min="9476" max="9476" width="13.85546875" customWidth="1"/>
    <col min="9477" max="9477" width="11.85546875" customWidth="1"/>
    <col min="9478" max="9478" width="12" customWidth="1"/>
    <col min="9479" max="9479" width="13.140625" customWidth="1"/>
    <col min="9480" max="9480" width="11" bestFit="1" customWidth="1"/>
    <col min="9481" max="9481" width="27" customWidth="1"/>
    <col min="9482" max="9482" width="10.5703125" customWidth="1"/>
    <col min="9483" max="9483" width="11.7109375" customWidth="1"/>
    <col min="9484" max="9484" width="25.28515625" customWidth="1"/>
    <col min="9485" max="9485" width="8.7109375" customWidth="1"/>
    <col min="9730" max="9730" width="5.42578125" customWidth="1"/>
    <col min="9731" max="9731" width="29.28515625" customWidth="1"/>
    <col min="9732" max="9732" width="13.85546875" customWidth="1"/>
    <col min="9733" max="9733" width="11.85546875" customWidth="1"/>
    <col min="9734" max="9734" width="12" customWidth="1"/>
    <col min="9735" max="9735" width="13.140625" customWidth="1"/>
    <col min="9736" max="9736" width="11" bestFit="1" customWidth="1"/>
    <col min="9737" max="9737" width="27" customWidth="1"/>
    <col min="9738" max="9738" width="10.5703125" customWidth="1"/>
    <col min="9739" max="9739" width="11.7109375" customWidth="1"/>
    <col min="9740" max="9740" width="25.28515625" customWidth="1"/>
    <col min="9741" max="9741" width="8.7109375" customWidth="1"/>
    <col min="9986" max="9986" width="5.42578125" customWidth="1"/>
    <col min="9987" max="9987" width="29.28515625" customWidth="1"/>
    <col min="9988" max="9988" width="13.85546875" customWidth="1"/>
    <col min="9989" max="9989" width="11.85546875" customWidth="1"/>
    <col min="9990" max="9990" width="12" customWidth="1"/>
    <col min="9991" max="9991" width="13.140625" customWidth="1"/>
    <col min="9992" max="9992" width="11" bestFit="1" customWidth="1"/>
    <col min="9993" max="9993" width="27" customWidth="1"/>
    <col min="9994" max="9994" width="10.5703125" customWidth="1"/>
    <col min="9995" max="9995" width="11.7109375" customWidth="1"/>
    <col min="9996" max="9996" width="25.28515625" customWidth="1"/>
    <col min="9997" max="9997" width="8.7109375" customWidth="1"/>
    <col min="10242" max="10242" width="5.42578125" customWidth="1"/>
    <col min="10243" max="10243" width="29.28515625" customWidth="1"/>
    <col min="10244" max="10244" width="13.85546875" customWidth="1"/>
    <col min="10245" max="10245" width="11.85546875" customWidth="1"/>
    <col min="10246" max="10246" width="12" customWidth="1"/>
    <col min="10247" max="10247" width="13.140625" customWidth="1"/>
    <col min="10248" max="10248" width="11" bestFit="1" customWidth="1"/>
    <col min="10249" max="10249" width="27" customWidth="1"/>
    <col min="10250" max="10250" width="10.5703125" customWidth="1"/>
    <col min="10251" max="10251" width="11.7109375" customWidth="1"/>
    <col min="10252" max="10252" width="25.28515625" customWidth="1"/>
    <col min="10253" max="10253" width="8.7109375" customWidth="1"/>
    <col min="10498" max="10498" width="5.42578125" customWidth="1"/>
    <col min="10499" max="10499" width="29.28515625" customWidth="1"/>
    <col min="10500" max="10500" width="13.85546875" customWidth="1"/>
    <col min="10501" max="10501" width="11.85546875" customWidth="1"/>
    <col min="10502" max="10502" width="12" customWidth="1"/>
    <col min="10503" max="10503" width="13.140625" customWidth="1"/>
    <col min="10504" max="10504" width="11" bestFit="1" customWidth="1"/>
    <col min="10505" max="10505" width="27" customWidth="1"/>
    <col min="10506" max="10506" width="10.5703125" customWidth="1"/>
    <col min="10507" max="10507" width="11.7109375" customWidth="1"/>
    <col min="10508" max="10508" width="25.28515625" customWidth="1"/>
    <col min="10509" max="10509" width="8.7109375" customWidth="1"/>
    <col min="10754" max="10754" width="5.42578125" customWidth="1"/>
    <col min="10755" max="10755" width="29.28515625" customWidth="1"/>
    <col min="10756" max="10756" width="13.85546875" customWidth="1"/>
    <col min="10757" max="10757" width="11.85546875" customWidth="1"/>
    <col min="10758" max="10758" width="12" customWidth="1"/>
    <col min="10759" max="10759" width="13.140625" customWidth="1"/>
    <col min="10760" max="10760" width="11" bestFit="1" customWidth="1"/>
    <col min="10761" max="10761" width="27" customWidth="1"/>
    <col min="10762" max="10762" width="10.5703125" customWidth="1"/>
    <col min="10763" max="10763" width="11.7109375" customWidth="1"/>
    <col min="10764" max="10764" width="25.28515625" customWidth="1"/>
    <col min="10765" max="10765" width="8.7109375" customWidth="1"/>
    <col min="11010" max="11010" width="5.42578125" customWidth="1"/>
    <col min="11011" max="11011" width="29.28515625" customWidth="1"/>
    <col min="11012" max="11012" width="13.85546875" customWidth="1"/>
    <col min="11013" max="11013" width="11.85546875" customWidth="1"/>
    <col min="11014" max="11014" width="12" customWidth="1"/>
    <col min="11015" max="11015" width="13.140625" customWidth="1"/>
    <col min="11016" max="11016" width="11" bestFit="1" customWidth="1"/>
    <col min="11017" max="11017" width="27" customWidth="1"/>
    <col min="11018" max="11018" width="10.5703125" customWidth="1"/>
    <col min="11019" max="11019" width="11.7109375" customWidth="1"/>
    <col min="11020" max="11020" width="25.28515625" customWidth="1"/>
    <col min="11021" max="11021" width="8.7109375" customWidth="1"/>
    <col min="11266" max="11266" width="5.42578125" customWidth="1"/>
    <col min="11267" max="11267" width="29.28515625" customWidth="1"/>
    <col min="11268" max="11268" width="13.85546875" customWidth="1"/>
    <col min="11269" max="11269" width="11.85546875" customWidth="1"/>
    <col min="11270" max="11270" width="12" customWidth="1"/>
    <col min="11271" max="11271" width="13.140625" customWidth="1"/>
    <col min="11272" max="11272" width="11" bestFit="1" customWidth="1"/>
    <col min="11273" max="11273" width="27" customWidth="1"/>
    <col min="11274" max="11274" width="10.5703125" customWidth="1"/>
    <col min="11275" max="11275" width="11.7109375" customWidth="1"/>
    <col min="11276" max="11276" width="25.28515625" customWidth="1"/>
    <col min="11277" max="11277" width="8.7109375" customWidth="1"/>
    <col min="11522" max="11522" width="5.42578125" customWidth="1"/>
    <col min="11523" max="11523" width="29.28515625" customWidth="1"/>
    <col min="11524" max="11524" width="13.85546875" customWidth="1"/>
    <col min="11525" max="11525" width="11.85546875" customWidth="1"/>
    <col min="11526" max="11526" width="12" customWidth="1"/>
    <col min="11527" max="11527" width="13.140625" customWidth="1"/>
    <col min="11528" max="11528" width="11" bestFit="1" customWidth="1"/>
    <col min="11529" max="11529" width="27" customWidth="1"/>
    <col min="11530" max="11530" width="10.5703125" customWidth="1"/>
    <col min="11531" max="11531" width="11.7109375" customWidth="1"/>
    <col min="11532" max="11532" width="25.28515625" customWidth="1"/>
    <col min="11533" max="11533" width="8.7109375" customWidth="1"/>
    <col min="11778" max="11778" width="5.42578125" customWidth="1"/>
    <col min="11779" max="11779" width="29.28515625" customWidth="1"/>
    <col min="11780" max="11780" width="13.85546875" customWidth="1"/>
    <col min="11781" max="11781" width="11.85546875" customWidth="1"/>
    <col min="11782" max="11782" width="12" customWidth="1"/>
    <col min="11783" max="11783" width="13.140625" customWidth="1"/>
    <col min="11784" max="11784" width="11" bestFit="1" customWidth="1"/>
    <col min="11785" max="11785" width="27" customWidth="1"/>
    <col min="11786" max="11786" width="10.5703125" customWidth="1"/>
    <col min="11787" max="11787" width="11.7109375" customWidth="1"/>
    <col min="11788" max="11788" width="25.28515625" customWidth="1"/>
    <col min="11789" max="11789" width="8.7109375" customWidth="1"/>
    <col min="12034" max="12034" width="5.42578125" customWidth="1"/>
    <col min="12035" max="12035" width="29.28515625" customWidth="1"/>
    <col min="12036" max="12036" width="13.85546875" customWidth="1"/>
    <col min="12037" max="12037" width="11.85546875" customWidth="1"/>
    <col min="12038" max="12038" width="12" customWidth="1"/>
    <col min="12039" max="12039" width="13.140625" customWidth="1"/>
    <col min="12040" max="12040" width="11" bestFit="1" customWidth="1"/>
    <col min="12041" max="12041" width="27" customWidth="1"/>
    <col min="12042" max="12042" width="10.5703125" customWidth="1"/>
    <col min="12043" max="12043" width="11.7109375" customWidth="1"/>
    <col min="12044" max="12044" width="25.28515625" customWidth="1"/>
    <col min="12045" max="12045" width="8.7109375" customWidth="1"/>
    <col min="12290" max="12290" width="5.42578125" customWidth="1"/>
    <col min="12291" max="12291" width="29.28515625" customWidth="1"/>
    <col min="12292" max="12292" width="13.85546875" customWidth="1"/>
    <col min="12293" max="12293" width="11.85546875" customWidth="1"/>
    <col min="12294" max="12294" width="12" customWidth="1"/>
    <col min="12295" max="12295" width="13.140625" customWidth="1"/>
    <col min="12296" max="12296" width="11" bestFit="1" customWidth="1"/>
    <col min="12297" max="12297" width="27" customWidth="1"/>
    <col min="12298" max="12298" width="10.5703125" customWidth="1"/>
    <col min="12299" max="12299" width="11.7109375" customWidth="1"/>
    <col min="12300" max="12300" width="25.28515625" customWidth="1"/>
    <col min="12301" max="12301" width="8.7109375" customWidth="1"/>
    <col min="12546" max="12546" width="5.42578125" customWidth="1"/>
    <col min="12547" max="12547" width="29.28515625" customWidth="1"/>
    <col min="12548" max="12548" width="13.85546875" customWidth="1"/>
    <col min="12549" max="12549" width="11.85546875" customWidth="1"/>
    <col min="12550" max="12550" width="12" customWidth="1"/>
    <col min="12551" max="12551" width="13.140625" customWidth="1"/>
    <col min="12552" max="12552" width="11" bestFit="1" customWidth="1"/>
    <col min="12553" max="12553" width="27" customWidth="1"/>
    <col min="12554" max="12554" width="10.5703125" customWidth="1"/>
    <col min="12555" max="12555" width="11.7109375" customWidth="1"/>
    <col min="12556" max="12556" width="25.28515625" customWidth="1"/>
    <col min="12557" max="12557" width="8.7109375" customWidth="1"/>
    <col min="12802" max="12802" width="5.42578125" customWidth="1"/>
    <col min="12803" max="12803" width="29.28515625" customWidth="1"/>
    <col min="12804" max="12804" width="13.85546875" customWidth="1"/>
    <col min="12805" max="12805" width="11.85546875" customWidth="1"/>
    <col min="12806" max="12806" width="12" customWidth="1"/>
    <col min="12807" max="12807" width="13.140625" customWidth="1"/>
    <col min="12808" max="12808" width="11" bestFit="1" customWidth="1"/>
    <col min="12809" max="12809" width="27" customWidth="1"/>
    <col min="12810" max="12810" width="10.5703125" customWidth="1"/>
    <col min="12811" max="12811" width="11.7109375" customWidth="1"/>
    <col min="12812" max="12812" width="25.28515625" customWidth="1"/>
    <col min="12813" max="12813" width="8.7109375" customWidth="1"/>
    <col min="13058" max="13058" width="5.42578125" customWidth="1"/>
    <col min="13059" max="13059" width="29.28515625" customWidth="1"/>
    <col min="13060" max="13060" width="13.85546875" customWidth="1"/>
    <col min="13061" max="13061" width="11.85546875" customWidth="1"/>
    <col min="13062" max="13062" width="12" customWidth="1"/>
    <col min="13063" max="13063" width="13.140625" customWidth="1"/>
    <col min="13064" max="13064" width="11" bestFit="1" customWidth="1"/>
    <col min="13065" max="13065" width="27" customWidth="1"/>
    <col min="13066" max="13066" width="10.5703125" customWidth="1"/>
    <col min="13067" max="13067" width="11.7109375" customWidth="1"/>
    <col min="13068" max="13068" width="25.28515625" customWidth="1"/>
    <col min="13069" max="13069" width="8.7109375" customWidth="1"/>
    <col min="13314" max="13314" width="5.42578125" customWidth="1"/>
    <col min="13315" max="13315" width="29.28515625" customWidth="1"/>
    <col min="13316" max="13316" width="13.85546875" customWidth="1"/>
    <col min="13317" max="13317" width="11.85546875" customWidth="1"/>
    <col min="13318" max="13318" width="12" customWidth="1"/>
    <col min="13319" max="13319" width="13.140625" customWidth="1"/>
    <col min="13320" max="13320" width="11" bestFit="1" customWidth="1"/>
    <col min="13321" max="13321" width="27" customWidth="1"/>
    <col min="13322" max="13322" width="10.5703125" customWidth="1"/>
    <col min="13323" max="13323" width="11.7109375" customWidth="1"/>
    <col min="13324" max="13324" width="25.28515625" customWidth="1"/>
    <col min="13325" max="13325" width="8.7109375" customWidth="1"/>
    <col min="13570" max="13570" width="5.42578125" customWidth="1"/>
    <col min="13571" max="13571" width="29.28515625" customWidth="1"/>
    <col min="13572" max="13572" width="13.85546875" customWidth="1"/>
    <col min="13573" max="13573" width="11.85546875" customWidth="1"/>
    <col min="13574" max="13574" width="12" customWidth="1"/>
    <col min="13575" max="13575" width="13.140625" customWidth="1"/>
    <col min="13576" max="13576" width="11" bestFit="1" customWidth="1"/>
    <col min="13577" max="13577" width="27" customWidth="1"/>
    <col min="13578" max="13578" width="10.5703125" customWidth="1"/>
    <col min="13579" max="13579" width="11.7109375" customWidth="1"/>
    <col min="13580" max="13580" width="25.28515625" customWidth="1"/>
    <col min="13581" max="13581" width="8.7109375" customWidth="1"/>
    <col min="13826" max="13826" width="5.42578125" customWidth="1"/>
    <col min="13827" max="13827" width="29.28515625" customWidth="1"/>
    <col min="13828" max="13828" width="13.85546875" customWidth="1"/>
    <col min="13829" max="13829" width="11.85546875" customWidth="1"/>
    <col min="13830" max="13830" width="12" customWidth="1"/>
    <col min="13831" max="13831" width="13.140625" customWidth="1"/>
    <col min="13832" max="13832" width="11" bestFit="1" customWidth="1"/>
    <col min="13833" max="13833" width="27" customWidth="1"/>
    <col min="13834" max="13834" width="10.5703125" customWidth="1"/>
    <col min="13835" max="13835" width="11.7109375" customWidth="1"/>
    <col min="13836" max="13836" width="25.28515625" customWidth="1"/>
    <col min="13837" max="13837" width="8.7109375" customWidth="1"/>
    <col min="14082" max="14082" width="5.42578125" customWidth="1"/>
    <col min="14083" max="14083" width="29.28515625" customWidth="1"/>
    <col min="14084" max="14084" width="13.85546875" customWidth="1"/>
    <col min="14085" max="14085" width="11.85546875" customWidth="1"/>
    <col min="14086" max="14086" width="12" customWidth="1"/>
    <col min="14087" max="14087" width="13.140625" customWidth="1"/>
    <col min="14088" max="14088" width="11" bestFit="1" customWidth="1"/>
    <col min="14089" max="14089" width="27" customWidth="1"/>
    <col min="14090" max="14090" width="10.5703125" customWidth="1"/>
    <col min="14091" max="14091" width="11.7109375" customWidth="1"/>
    <col min="14092" max="14092" width="25.28515625" customWidth="1"/>
    <col min="14093" max="14093" width="8.7109375" customWidth="1"/>
    <col min="14338" max="14338" width="5.42578125" customWidth="1"/>
    <col min="14339" max="14339" width="29.28515625" customWidth="1"/>
    <col min="14340" max="14340" width="13.85546875" customWidth="1"/>
    <col min="14341" max="14341" width="11.85546875" customWidth="1"/>
    <col min="14342" max="14342" width="12" customWidth="1"/>
    <col min="14343" max="14343" width="13.140625" customWidth="1"/>
    <col min="14344" max="14344" width="11" bestFit="1" customWidth="1"/>
    <col min="14345" max="14345" width="27" customWidth="1"/>
    <col min="14346" max="14346" width="10.5703125" customWidth="1"/>
    <col min="14347" max="14347" width="11.7109375" customWidth="1"/>
    <col min="14348" max="14348" width="25.28515625" customWidth="1"/>
    <col min="14349" max="14349" width="8.7109375" customWidth="1"/>
    <col min="14594" max="14594" width="5.42578125" customWidth="1"/>
    <col min="14595" max="14595" width="29.28515625" customWidth="1"/>
    <col min="14596" max="14596" width="13.85546875" customWidth="1"/>
    <col min="14597" max="14597" width="11.85546875" customWidth="1"/>
    <col min="14598" max="14598" width="12" customWidth="1"/>
    <col min="14599" max="14599" width="13.140625" customWidth="1"/>
    <col min="14600" max="14600" width="11" bestFit="1" customWidth="1"/>
    <col min="14601" max="14601" width="27" customWidth="1"/>
    <col min="14602" max="14602" width="10.5703125" customWidth="1"/>
    <col min="14603" max="14603" width="11.7109375" customWidth="1"/>
    <col min="14604" max="14604" width="25.28515625" customWidth="1"/>
    <col min="14605" max="14605" width="8.7109375" customWidth="1"/>
    <col min="14850" max="14850" width="5.42578125" customWidth="1"/>
    <col min="14851" max="14851" width="29.28515625" customWidth="1"/>
    <col min="14852" max="14852" width="13.85546875" customWidth="1"/>
    <col min="14853" max="14853" width="11.85546875" customWidth="1"/>
    <col min="14854" max="14854" width="12" customWidth="1"/>
    <col min="14855" max="14855" width="13.140625" customWidth="1"/>
    <col min="14856" max="14856" width="11" bestFit="1" customWidth="1"/>
    <col min="14857" max="14857" width="27" customWidth="1"/>
    <col min="14858" max="14858" width="10.5703125" customWidth="1"/>
    <col min="14859" max="14859" width="11.7109375" customWidth="1"/>
    <col min="14860" max="14860" width="25.28515625" customWidth="1"/>
    <col min="14861" max="14861" width="8.7109375" customWidth="1"/>
    <col min="15106" max="15106" width="5.42578125" customWidth="1"/>
    <col min="15107" max="15107" width="29.28515625" customWidth="1"/>
    <col min="15108" max="15108" width="13.85546875" customWidth="1"/>
    <col min="15109" max="15109" width="11.85546875" customWidth="1"/>
    <col min="15110" max="15110" width="12" customWidth="1"/>
    <col min="15111" max="15111" width="13.140625" customWidth="1"/>
    <col min="15112" max="15112" width="11" bestFit="1" customWidth="1"/>
    <col min="15113" max="15113" width="27" customWidth="1"/>
    <col min="15114" max="15114" width="10.5703125" customWidth="1"/>
    <col min="15115" max="15115" width="11.7109375" customWidth="1"/>
    <col min="15116" max="15116" width="25.28515625" customWidth="1"/>
    <col min="15117" max="15117" width="8.7109375" customWidth="1"/>
    <col min="15362" max="15362" width="5.42578125" customWidth="1"/>
    <col min="15363" max="15363" width="29.28515625" customWidth="1"/>
    <col min="15364" max="15364" width="13.85546875" customWidth="1"/>
    <col min="15365" max="15365" width="11.85546875" customWidth="1"/>
    <col min="15366" max="15366" width="12" customWidth="1"/>
    <col min="15367" max="15367" width="13.140625" customWidth="1"/>
    <col min="15368" max="15368" width="11" bestFit="1" customWidth="1"/>
    <col min="15369" max="15369" width="27" customWidth="1"/>
    <col min="15370" max="15370" width="10.5703125" customWidth="1"/>
    <col min="15371" max="15371" width="11.7109375" customWidth="1"/>
    <col min="15372" max="15372" width="25.28515625" customWidth="1"/>
    <col min="15373" max="15373" width="8.7109375" customWidth="1"/>
    <col min="15618" max="15618" width="5.42578125" customWidth="1"/>
    <col min="15619" max="15619" width="29.28515625" customWidth="1"/>
    <col min="15620" max="15620" width="13.85546875" customWidth="1"/>
    <col min="15621" max="15621" width="11.85546875" customWidth="1"/>
    <col min="15622" max="15622" width="12" customWidth="1"/>
    <col min="15623" max="15623" width="13.140625" customWidth="1"/>
    <col min="15624" max="15624" width="11" bestFit="1" customWidth="1"/>
    <col min="15625" max="15625" width="27" customWidth="1"/>
    <col min="15626" max="15626" width="10.5703125" customWidth="1"/>
    <col min="15627" max="15627" width="11.7109375" customWidth="1"/>
    <col min="15628" max="15628" width="25.28515625" customWidth="1"/>
    <col min="15629" max="15629" width="8.7109375" customWidth="1"/>
    <col min="15874" max="15874" width="5.42578125" customWidth="1"/>
    <col min="15875" max="15875" width="29.28515625" customWidth="1"/>
    <col min="15876" max="15876" width="13.85546875" customWidth="1"/>
    <col min="15877" max="15877" width="11.85546875" customWidth="1"/>
    <col min="15878" max="15878" width="12" customWidth="1"/>
    <col min="15879" max="15879" width="13.140625" customWidth="1"/>
    <col min="15880" max="15880" width="11" bestFit="1" customWidth="1"/>
    <col min="15881" max="15881" width="27" customWidth="1"/>
    <col min="15882" max="15882" width="10.5703125" customWidth="1"/>
    <col min="15883" max="15883" width="11.7109375" customWidth="1"/>
    <col min="15884" max="15884" width="25.28515625" customWidth="1"/>
    <col min="15885" max="15885" width="8.7109375" customWidth="1"/>
    <col min="16130" max="16130" width="5.42578125" customWidth="1"/>
    <col min="16131" max="16131" width="29.28515625" customWidth="1"/>
    <col min="16132" max="16132" width="13.85546875" customWidth="1"/>
    <col min="16133" max="16133" width="11.85546875" customWidth="1"/>
    <col min="16134" max="16134" width="12" customWidth="1"/>
    <col min="16135" max="16135" width="13.140625" customWidth="1"/>
    <col min="16136" max="16136" width="11" bestFit="1" customWidth="1"/>
    <col min="16137" max="16137" width="27" customWidth="1"/>
    <col min="16138" max="16138" width="10.5703125" customWidth="1"/>
    <col min="16139" max="16139" width="11.7109375" customWidth="1"/>
    <col min="16140" max="16140" width="25.28515625" customWidth="1"/>
    <col min="16141" max="16141" width="8.7109375" customWidth="1"/>
  </cols>
  <sheetData>
    <row r="1" spans="1:12" ht="142.5" x14ac:dyDescent="0.25">
      <c r="B1" s="15" t="s">
        <v>30</v>
      </c>
      <c r="C1" s="15" t="s">
        <v>31</v>
      </c>
      <c r="D1" s="15" t="s">
        <v>32</v>
      </c>
      <c r="E1" s="15" t="s">
        <v>33</v>
      </c>
      <c r="F1" s="16" t="s">
        <v>34</v>
      </c>
      <c r="G1" s="16" t="s">
        <v>35</v>
      </c>
      <c r="H1" s="16" t="s">
        <v>36</v>
      </c>
      <c r="I1" s="15" t="s">
        <v>37</v>
      </c>
      <c r="J1" s="15" t="s">
        <v>38</v>
      </c>
      <c r="K1" s="17" t="s">
        <v>39</v>
      </c>
      <c r="L1"/>
    </row>
    <row r="2" spans="1:12" ht="15.75" x14ac:dyDescent="0.25">
      <c r="B2" s="27">
        <v>1</v>
      </c>
      <c r="C2" s="15">
        <v>2</v>
      </c>
      <c r="D2" s="28">
        <v>3</v>
      </c>
      <c r="E2" s="15">
        <v>4</v>
      </c>
      <c r="F2" s="15">
        <v>5</v>
      </c>
      <c r="G2" s="15">
        <v>6</v>
      </c>
      <c r="H2" s="15">
        <v>7</v>
      </c>
      <c r="I2" s="15">
        <v>8</v>
      </c>
      <c r="J2" s="15">
        <v>9</v>
      </c>
      <c r="K2" s="17">
        <v>10</v>
      </c>
      <c r="L2"/>
    </row>
    <row r="3" spans="1:12" ht="105" x14ac:dyDescent="0.25">
      <c r="A3">
        <v>1</v>
      </c>
      <c r="B3" s="19">
        <v>303</v>
      </c>
      <c r="C3" s="18" t="s">
        <v>1304</v>
      </c>
      <c r="D3" s="52" t="s">
        <v>40</v>
      </c>
      <c r="E3" s="19" t="s">
        <v>1305</v>
      </c>
      <c r="F3" s="48">
        <v>9972</v>
      </c>
      <c r="G3" s="48">
        <v>12066.12</v>
      </c>
      <c r="H3" s="32">
        <v>45929</v>
      </c>
      <c r="I3" s="66" t="s">
        <v>1306</v>
      </c>
      <c r="J3" s="19" t="s">
        <v>1307</v>
      </c>
      <c r="K3" s="20" t="s">
        <v>1308</v>
      </c>
      <c r="L3"/>
    </row>
    <row r="4" spans="1:12" ht="60" x14ac:dyDescent="0.25">
      <c r="A4">
        <v>2</v>
      </c>
      <c r="B4" s="19">
        <v>304</v>
      </c>
      <c r="C4" s="18" t="s">
        <v>1309</v>
      </c>
      <c r="D4" s="52" t="s">
        <v>40</v>
      </c>
      <c r="E4" s="19" t="s">
        <v>50</v>
      </c>
      <c r="F4" s="48">
        <v>358</v>
      </c>
      <c r="G4" s="48">
        <v>358</v>
      </c>
      <c r="H4" s="32">
        <v>45930</v>
      </c>
      <c r="I4" s="66" t="s">
        <v>1310</v>
      </c>
      <c r="J4" s="19" t="s">
        <v>1311</v>
      </c>
      <c r="K4" s="20" t="s">
        <v>1312</v>
      </c>
      <c r="L4"/>
    </row>
    <row r="5" spans="1:12" ht="90" x14ac:dyDescent="0.25">
      <c r="A5">
        <v>3</v>
      </c>
      <c r="B5" s="19">
        <v>305</v>
      </c>
      <c r="C5" s="18" t="s">
        <v>1027</v>
      </c>
      <c r="D5" s="52" t="s">
        <v>40</v>
      </c>
      <c r="E5" s="19" t="s">
        <v>54</v>
      </c>
      <c r="F5" s="48">
        <v>39.42</v>
      </c>
      <c r="G5" s="48">
        <v>47.7</v>
      </c>
      <c r="H5" s="32">
        <v>45930</v>
      </c>
      <c r="I5" s="66" t="s">
        <v>1028</v>
      </c>
      <c r="J5" s="19" t="s">
        <v>1313</v>
      </c>
      <c r="K5" s="20" t="s">
        <v>1030</v>
      </c>
      <c r="L5"/>
    </row>
    <row r="6" spans="1:12" ht="90" x14ac:dyDescent="0.25">
      <c r="A6">
        <v>4</v>
      </c>
      <c r="B6" s="19">
        <v>306</v>
      </c>
      <c r="C6" s="18" t="s">
        <v>555</v>
      </c>
      <c r="D6" s="52" t="s">
        <v>40</v>
      </c>
      <c r="E6" s="19" t="s">
        <v>556</v>
      </c>
      <c r="F6" s="48">
        <v>64.459999999999994</v>
      </c>
      <c r="G6" s="48">
        <v>78</v>
      </c>
      <c r="H6" s="32">
        <v>45930</v>
      </c>
      <c r="I6" s="66" t="s">
        <v>1025</v>
      </c>
      <c r="J6" s="19" t="s">
        <v>1314</v>
      </c>
      <c r="K6" s="20" t="s">
        <v>1129</v>
      </c>
      <c r="L6"/>
    </row>
    <row r="7" spans="1:12" ht="105" x14ac:dyDescent="0.25">
      <c r="A7">
        <v>5</v>
      </c>
      <c r="B7" s="19">
        <v>307</v>
      </c>
      <c r="C7" s="18" t="s">
        <v>1315</v>
      </c>
      <c r="D7" s="52" t="s">
        <v>40</v>
      </c>
      <c r="E7" s="19" t="s">
        <v>1316</v>
      </c>
      <c r="F7" s="48">
        <v>14400</v>
      </c>
      <c r="G7" s="48">
        <v>17424</v>
      </c>
      <c r="H7" s="32">
        <v>45931</v>
      </c>
      <c r="I7" s="66" t="s">
        <v>1317</v>
      </c>
      <c r="J7" s="19" t="s">
        <v>1318</v>
      </c>
      <c r="K7" s="20" t="s">
        <v>1319</v>
      </c>
      <c r="L7"/>
    </row>
    <row r="8" spans="1:12" ht="90" x14ac:dyDescent="0.25">
      <c r="A8">
        <v>6</v>
      </c>
      <c r="B8" s="19">
        <v>309</v>
      </c>
      <c r="C8" s="18" t="s">
        <v>1326</v>
      </c>
      <c r="D8" s="52" t="s">
        <v>40</v>
      </c>
      <c r="E8" s="19" t="s">
        <v>41</v>
      </c>
      <c r="F8" s="48">
        <v>1512</v>
      </c>
      <c r="G8" s="48">
        <v>1587.6</v>
      </c>
      <c r="H8" s="32">
        <v>45932</v>
      </c>
      <c r="I8" s="66" t="s">
        <v>338</v>
      </c>
      <c r="J8" s="19" t="s">
        <v>1327</v>
      </c>
      <c r="K8" s="20" t="s">
        <v>1328</v>
      </c>
      <c r="L8"/>
    </row>
    <row r="9" spans="1:12" ht="60" x14ac:dyDescent="0.25">
      <c r="A9">
        <v>7</v>
      </c>
      <c r="B9" s="19">
        <v>310</v>
      </c>
      <c r="C9" s="18" t="s">
        <v>1329</v>
      </c>
      <c r="D9" s="52" t="s">
        <v>40</v>
      </c>
      <c r="E9" s="19" t="s">
        <v>1330</v>
      </c>
      <c r="F9" s="48">
        <v>85.5</v>
      </c>
      <c r="G9" s="48">
        <v>103.46</v>
      </c>
      <c r="H9" s="32">
        <v>45936</v>
      </c>
      <c r="I9" s="66" t="s">
        <v>1331</v>
      </c>
      <c r="J9" s="19" t="s">
        <v>1332</v>
      </c>
      <c r="K9" s="20" t="s">
        <v>1333</v>
      </c>
      <c r="L9"/>
    </row>
    <row r="10" spans="1:12" ht="60" x14ac:dyDescent="0.25">
      <c r="A10">
        <v>8</v>
      </c>
      <c r="B10" s="19">
        <v>311</v>
      </c>
      <c r="C10" s="18" t="s">
        <v>1334</v>
      </c>
      <c r="D10" s="52" t="s">
        <v>40</v>
      </c>
      <c r="E10" s="19" t="s">
        <v>50</v>
      </c>
      <c r="F10" s="48">
        <v>95</v>
      </c>
      <c r="G10" s="48">
        <v>95</v>
      </c>
      <c r="H10" s="32">
        <v>45936</v>
      </c>
      <c r="I10" s="66" t="s">
        <v>1335</v>
      </c>
      <c r="J10" s="19" t="s">
        <v>1336</v>
      </c>
      <c r="K10" s="20" t="s">
        <v>1337</v>
      </c>
      <c r="L10"/>
    </row>
    <row r="11" spans="1:12" ht="60" x14ac:dyDescent="0.25">
      <c r="A11">
        <v>9</v>
      </c>
      <c r="B11" s="19">
        <v>313</v>
      </c>
      <c r="C11" s="18" t="s">
        <v>1343</v>
      </c>
      <c r="D11" s="52" t="s">
        <v>40</v>
      </c>
      <c r="E11" s="19" t="s">
        <v>479</v>
      </c>
      <c r="F11" s="48">
        <v>1200</v>
      </c>
      <c r="G11" s="48">
        <v>1452</v>
      </c>
      <c r="H11" s="32">
        <v>45937</v>
      </c>
      <c r="I11" s="66" t="s">
        <v>1344</v>
      </c>
      <c r="J11" s="19" t="s">
        <v>1345</v>
      </c>
      <c r="K11" s="20" t="s">
        <v>1346</v>
      </c>
      <c r="L11"/>
    </row>
    <row r="12" spans="1:12" ht="60" x14ac:dyDescent="0.25">
      <c r="A12">
        <v>10</v>
      </c>
      <c r="B12" s="19">
        <v>314</v>
      </c>
      <c r="C12" s="18" t="s">
        <v>1347</v>
      </c>
      <c r="D12" s="52" t="s">
        <v>40</v>
      </c>
      <c r="E12" s="19" t="s">
        <v>43</v>
      </c>
      <c r="F12" s="48">
        <v>189.5</v>
      </c>
      <c r="G12" s="48">
        <v>229.3</v>
      </c>
      <c r="H12" s="32">
        <v>45937</v>
      </c>
      <c r="I12" s="66" t="s">
        <v>463</v>
      </c>
      <c r="J12" s="19" t="s">
        <v>1348</v>
      </c>
      <c r="K12" s="20" t="s">
        <v>1349</v>
      </c>
      <c r="L12"/>
    </row>
    <row r="13" spans="1:12" ht="60" x14ac:dyDescent="0.25">
      <c r="A13">
        <v>11</v>
      </c>
      <c r="B13" s="19">
        <v>315</v>
      </c>
      <c r="C13" s="18" t="s">
        <v>1350</v>
      </c>
      <c r="D13" s="52" t="s">
        <v>40</v>
      </c>
      <c r="E13" s="19" t="s">
        <v>52</v>
      </c>
      <c r="F13" s="48">
        <v>33.06</v>
      </c>
      <c r="G13" s="48">
        <v>40</v>
      </c>
      <c r="H13" s="32">
        <v>45938</v>
      </c>
      <c r="I13" s="66" t="s">
        <v>1351</v>
      </c>
      <c r="J13" s="19" t="s">
        <v>1352</v>
      </c>
      <c r="K13" s="20" t="s">
        <v>1353</v>
      </c>
      <c r="L13"/>
    </row>
    <row r="14" spans="1:12" ht="60" x14ac:dyDescent="0.25">
      <c r="A14">
        <v>12</v>
      </c>
      <c r="B14" s="19">
        <v>316</v>
      </c>
      <c r="C14" s="18" t="s">
        <v>1354</v>
      </c>
      <c r="D14" s="52" t="s">
        <v>40</v>
      </c>
      <c r="E14" s="19" t="s">
        <v>51</v>
      </c>
      <c r="F14" s="48">
        <v>1403.6</v>
      </c>
      <c r="G14" s="48">
        <v>1698.36</v>
      </c>
      <c r="H14" s="32">
        <v>45938</v>
      </c>
      <c r="I14" s="66" t="s">
        <v>1355</v>
      </c>
      <c r="J14" s="19" t="s">
        <v>1356</v>
      </c>
      <c r="K14" s="20" t="s">
        <v>1357</v>
      </c>
      <c r="L14"/>
    </row>
    <row r="15" spans="1:12" ht="60" x14ac:dyDescent="0.25">
      <c r="A15">
        <v>13</v>
      </c>
      <c r="B15" s="19">
        <v>317</v>
      </c>
      <c r="C15" s="18" t="s">
        <v>1358</v>
      </c>
      <c r="D15" s="52" t="s">
        <v>40</v>
      </c>
      <c r="E15" s="19" t="s">
        <v>50</v>
      </c>
      <c r="F15" s="48">
        <v>78</v>
      </c>
      <c r="G15" s="48">
        <v>78</v>
      </c>
      <c r="H15" s="32">
        <v>45938</v>
      </c>
      <c r="I15" s="66" t="s">
        <v>1359</v>
      </c>
      <c r="J15" s="19" t="s">
        <v>1360</v>
      </c>
      <c r="K15" s="20" t="s">
        <v>1361</v>
      </c>
      <c r="L15"/>
    </row>
    <row r="16" spans="1:12" ht="90" x14ac:dyDescent="0.25">
      <c r="A16">
        <v>14</v>
      </c>
      <c r="B16" s="19">
        <v>318</v>
      </c>
      <c r="C16" s="18" t="s">
        <v>1362</v>
      </c>
      <c r="D16" s="52" t="s">
        <v>40</v>
      </c>
      <c r="E16" s="19" t="s">
        <v>62</v>
      </c>
      <c r="F16" s="48">
        <v>304.86</v>
      </c>
      <c r="G16" s="48">
        <v>304.86</v>
      </c>
      <c r="H16" s="32">
        <v>45940</v>
      </c>
      <c r="I16" s="66" t="s">
        <v>1363</v>
      </c>
      <c r="J16" s="19" t="s">
        <v>1364</v>
      </c>
      <c r="K16" s="20" t="s">
        <v>1365</v>
      </c>
      <c r="L16"/>
    </row>
    <row r="17" spans="1:12" ht="60" x14ac:dyDescent="0.25">
      <c r="A17">
        <v>15</v>
      </c>
      <c r="B17" s="19">
        <v>319</v>
      </c>
      <c r="C17" s="18" t="s">
        <v>1366</v>
      </c>
      <c r="D17" s="52" t="s">
        <v>40</v>
      </c>
      <c r="E17" s="19" t="s">
        <v>69</v>
      </c>
      <c r="F17" s="48">
        <v>131</v>
      </c>
      <c r="G17" s="48">
        <v>158.51</v>
      </c>
      <c r="H17" s="32">
        <v>45940</v>
      </c>
      <c r="I17" s="66" t="s">
        <v>578</v>
      </c>
      <c r="J17" s="19" t="s">
        <v>1367</v>
      </c>
      <c r="K17" s="20" t="s">
        <v>1368</v>
      </c>
      <c r="L17"/>
    </row>
    <row r="18" spans="1:12" ht="105" x14ac:dyDescent="0.25">
      <c r="A18">
        <v>16</v>
      </c>
      <c r="B18" s="19">
        <v>320</v>
      </c>
      <c r="C18" s="18" t="s">
        <v>1369</v>
      </c>
      <c r="D18" s="52" t="s">
        <v>40</v>
      </c>
      <c r="E18" s="19" t="s">
        <v>937</v>
      </c>
      <c r="F18" s="48">
        <v>3287</v>
      </c>
      <c r="G18" s="48">
        <v>3977.27</v>
      </c>
      <c r="H18" s="32">
        <v>45940</v>
      </c>
      <c r="I18" s="66" t="s">
        <v>1370</v>
      </c>
      <c r="J18" s="19" t="s">
        <v>1371</v>
      </c>
      <c r="K18" s="20" t="s">
        <v>1372</v>
      </c>
      <c r="L18"/>
    </row>
    <row r="19" spans="1:12" ht="60" x14ac:dyDescent="0.25">
      <c r="A19">
        <v>17</v>
      </c>
      <c r="B19" s="19">
        <v>321</v>
      </c>
      <c r="C19" s="18" t="s">
        <v>1373</v>
      </c>
      <c r="D19" s="52" t="s">
        <v>40</v>
      </c>
      <c r="E19" s="19" t="s">
        <v>1374</v>
      </c>
      <c r="F19" s="48">
        <v>338.5</v>
      </c>
      <c r="G19" s="48">
        <v>409.59</v>
      </c>
      <c r="H19" s="32">
        <v>45944</v>
      </c>
      <c r="I19" s="66" t="s">
        <v>1375</v>
      </c>
      <c r="J19" s="19" t="s">
        <v>1376</v>
      </c>
      <c r="K19" s="20" t="s">
        <v>1377</v>
      </c>
      <c r="L19"/>
    </row>
    <row r="20" spans="1:12" ht="90" x14ac:dyDescent="0.25">
      <c r="A20">
        <v>18</v>
      </c>
      <c r="B20" s="19">
        <v>325</v>
      </c>
      <c r="C20" s="18" t="s">
        <v>1390</v>
      </c>
      <c r="D20" s="52" t="s">
        <v>40</v>
      </c>
      <c r="E20" s="19" t="s">
        <v>62</v>
      </c>
      <c r="F20" s="48">
        <v>4715</v>
      </c>
      <c r="G20" s="48">
        <v>4715</v>
      </c>
      <c r="H20" s="32">
        <v>45945</v>
      </c>
      <c r="I20" s="66" t="s">
        <v>535</v>
      </c>
      <c r="J20" s="19" t="s">
        <v>1391</v>
      </c>
      <c r="K20" s="20" t="s">
        <v>1392</v>
      </c>
      <c r="L20"/>
    </row>
    <row r="21" spans="1:12" ht="90" x14ac:dyDescent="0.25">
      <c r="A21">
        <v>19</v>
      </c>
      <c r="B21" s="19">
        <v>326</v>
      </c>
      <c r="C21" s="18" t="s">
        <v>1393</v>
      </c>
      <c r="D21" s="52" t="s">
        <v>40</v>
      </c>
      <c r="E21" s="19" t="s">
        <v>62</v>
      </c>
      <c r="F21" s="48">
        <v>300</v>
      </c>
      <c r="G21" s="48">
        <v>300</v>
      </c>
      <c r="H21" s="32">
        <v>45945</v>
      </c>
      <c r="I21" s="66" t="s">
        <v>535</v>
      </c>
      <c r="J21" s="19" t="s">
        <v>1394</v>
      </c>
      <c r="K21" s="20" t="s">
        <v>1395</v>
      </c>
      <c r="L21"/>
    </row>
    <row r="22" spans="1:12" ht="75" x14ac:dyDescent="0.25">
      <c r="A22">
        <v>20</v>
      </c>
      <c r="B22" s="19">
        <v>327</v>
      </c>
      <c r="C22" s="18" t="s">
        <v>74</v>
      </c>
      <c r="D22" s="52" t="s">
        <v>40</v>
      </c>
      <c r="E22" s="19" t="s">
        <v>63</v>
      </c>
      <c r="F22" s="48">
        <v>23.63</v>
      </c>
      <c r="G22" s="48">
        <v>28.59</v>
      </c>
      <c r="H22" s="32">
        <v>45945</v>
      </c>
      <c r="I22" s="66" t="s">
        <v>115</v>
      </c>
      <c r="J22" s="19" t="s">
        <v>1396</v>
      </c>
      <c r="K22" s="20" t="s">
        <v>322</v>
      </c>
      <c r="L22"/>
    </row>
    <row r="23" spans="1:12" ht="105" x14ac:dyDescent="0.25">
      <c r="A23">
        <v>21</v>
      </c>
      <c r="B23" s="19">
        <v>329</v>
      </c>
      <c r="C23" s="18" t="s">
        <v>1414</v>
      </c>
      <c r="D23" s="52" t="s">
        <v>40</v>
      </c>
      <c r="E23" s="19" t="s">
        <v>509</v>
      </c>
      <c r="F23" s="48">
        <v>14140.5</v>
      </c>
      <c r="G23" s="48">
        <v>14140.5</v>
      </c>
      <c r="H23" s="32">
        <v>45947</v>
      </c>
      <c r="I23" s="66" t="s">
        <v>513</v>
      </c>
      <c r="J23" s="19" t="s">
        <v>1415</v>
      </c>
      <c r="K23" s="20" t="s">
        <v>1416</v>
      </c>
      <c r="L23"/>
    </row>
    <row r="24" spans="1:12" ht="90" x14ac:dyDescent="0.25">
      <c r="A24">
        <v>22</v>
      </c>
      <c r="B24" s="19">
        <v>330</v>
      </c>
      <c r="C24" s="18" t="s">
        <v>1417</v>
      </c>
      <c r="D24" s="29" t="s">
        <v>40</v>
      </c>
      <c r="E24" s="19" t="s">
        <v>43</v>
      </c>
      <c r="F24" s="31">
        <v>1281.6300000000001</v>
      </c>
      <c r="G24" s="31">
        <v>1426.99</v>
      </c>
      <c r="H24" s="32">
        <v>45947</v>
      </c>
      <c r="I24" s="19" t="s">
        <v>1418</v>
      </c>
      <c r="J24" s="19" t="s">
        <v>1419</v>
      </c>
      <c r="K24" s="21" t="s">
        <v>1420</v>
      </c>
      <c r="L24"/>
    </row>
    <row r="25" spans="1:12" ht="90" x14ac:dyDescent="0.25">
      <c r="B25" s="19"/>
      <c r="C25" s="18"/>
      <c r="D25" s="29" t="s">
        <v>40</v>
      </c>
      <c r="E25" s="19" t="s">
        <v>43</v>
      </c>
      <c r="F25" s="31">
        <v>668.08</v>
      </c>
      <c r="G25" s="31">
        <v>808.38</v>
      </c>
      <c r="H25" s="32">
        <v>45972</v>
      </c>
      <c r="I25" s="19" t="s">
        <v>463</v>
      </c>
      <c r="J25" s="19" t="s">
        <v>1421</v>
      </c>
      <c r="K25" s="21" t="s">
        <v>1420</v>
      </c>
      <c r="L25"/>
    </row>
    <row r="26" spans="1:12" ht="90" x14ac:dyDescent="0.25">
      <c r="B26" s="19"/>
      <c r="C26" s="18"/>
      <c r="D26" s="29" t="s">
        <v>40</v>
      </c>
      <c r="E26" s="19" t="s">
        <v>43</v>
      </c>
      <c r="F26" s="31">
        <v>1230</v>
      </c>
      <c r="G26" s="31">
        <v>1488.3</v>
      </c>
      <c r="H26" s="32">
        <v>46007</v>
      </c>
      <c r="I26" s="19" t="s">
        <v>1422</v>
      </c>
      <c r="J26" s="19" t="s">
        <v>1423</v>
      </c>
      <c r="K26" s="21" t="s">
        <v>1420</v>
      </c>
      <c r="L26"/>
    </row>
    <row r="27" spans="1:12" ht="60" x14ac:dyDescent="0.25">
      <c r="A27">
        <v>23</v>
      </c>
      <c r="B27" s="19">
        <v>331</v>
      </c>
      <c r="C27" s="18" t="s">
        <v>1424</v>
      </c>
      <c r="D27" s="52" t="s">
        <v>40</v>
      </c>
      <c r="E27" s="19" t="s">
        <v>65</v>
      </c>
      <c r="F27" s="48">
        <v>240</v>
      </c>
      <c r="G27" s="48">
        <v>290.39999999999998</v>
      </c>
      <c r="H27" s="32">
        <v>45951</v>
      </c>
      <c r="I27" s="66" t="s">
        <v>410</v>
      </c>
      <c r="J27" s="19" t="s">
        <v>1425</v>
      </c>
      <c r="K27" s="20" t="s">
        <v>1426</v>
      </c>
      <c r="L27"/>
    </row>
    <row r="28" spans="1:12" ht="60" x14ac:dyDescent="0.25">
      <c r="A28">
        <v>24</v>
      </c>
      <c r="B28" s="19">
        <v>332</v>
      </c>
      <c r="C28" s="72" t="s">
        <v>1427</v>
      </c>
      <c r="D28" s="52" t="s">
        <v>40</v>
      </c>
      <c r="E28" s="66" t="s">
        <v>1428</v>
      </c>
      <c r="F28" s="48">
        <v>700</v>
      </c>
      <c r="G28" s="48">
        <v>700</v>
      </c>
      <c r="H28" s="67">
        <v>45950</v>
      </c>
      <c r="I28" s="66" t="s">
        <v>1429</v>
      </c>
      <c r="J28" s="66" t="s">
        <v>1430</v>
      </c>
      <c r="K28" s="20" t="s">
        <v>1431</v>
      </c>
      <c r="L28"/>
    </row>
    <row r="29" spans="1:12" ht="75" x14ac:dyDescent="0.25">
      <c r="A29">
        <v>25</v>
      </c>
      <c r="B29" s="19">
        <v>336</v>
      </c>
      <c r="C29" s="18" t="s">
        <v>74</v>
      </c>
      <c r="D29" s="52" t="s">
        <v>40</v>
      </c>
      <c r="E29" s="19" t="s">
        <v>63</v>
      </c>
      <c r="F29" s="48">
        <v>54.06</v>
      </c>
      <c r="G29" s="48">
        <v>66.81</v>
      </c>
      <c r="H29" s="32">
        <v>45952</v>
      </c>
      <c r="I29" s="66" t="s">
        <v>1449</v>
      </c>
      <c r="J29" s="19" t="s">
        <v>1450</v>
      </c>
      <c r="K29" s="20" t="s">
        <v>322</v>
      </c>
      <c r="L29"/>
    </row>
    <row r="30" spans="1:12" ht="60" x14ac:dyDescent="0.25">
      <c r="A30">
        <v>26</v>
      </c>
      <c r="B30" s="19">
        <v>337</v>
      </c>
      <c r="C30" s="18" t="s">
        <v>1451</v>
      </c>
      <c r="D30" s="52" t="s">
        <v>40</v>
      </c>
      <c r="E30" s="19" t="s">
        <v>50</v>
      </c>
      <c r="F30" s="48">
        <v>99</v>
      </c>
      <c r="G30" s="48">
        <v>99</v>
      </c>
      <c r="H30" s="32">
        <v>45953</v>
      </c>
      <c r="I30" s="66" t="s">
        <v>1452</v>
      </c>
      <c r="J30" s="19" t="s">
        <v>1453</v>
      </c>
      <c r="K30" s="20" t="s">
        <v>1454</v>
      </c>
      <c r="L30"/>
    </row>
    <row r="31" spans="1:12" ht="60" x14ac:dyDescent="0.25">
      <c r="A31">
        <v>27</v>
      </c>
      <c r="B31" s="19">
        <v>338</v>
      </c>
      <c r="C31" s="18" t="s">
        <v>1455</v>
      </c>
      <c r="D31" s="52" t="s">
        <v>40</v>
      </c>
      <c r="E31" s="19" t="s">
        <v>50</v>
      </c>
      <c r="F31" s="48">
        <v>974</v>
      </c>
      <c r="G31" s="48">
        <v>1178.54</v>
      </c>
      <c r="H31" s="32">
        <v>45953</v>
      </c>
      <c r="I31" s="66" t="s">
        <v>1456</v>
      </c>
      <c r="J31" s="19" t="s">
        <v>1457</v>
      </c>
      <c r="K31" s="20" t="s">
        <v>1458</v>
      </c>
      <c r="L31"/>
    </row>
    <row r="32" spans="1:12" ht="90" x14ac:dyDescent="0.25">
      <c r="A32">
        <v>28</v>
      </c>
      <c r="B32" s="19">
        <v>339</v>
      </c>
      <c r="C32" s="18" t="s">
        <v>1459</v>
      </c>
      <c r="D32" s="52" t="s">
        <v>40</v>
      </c>
      <c r="E32" s="19" t="s">
        <v>62</v>
      </c>
      <c r="F32" s="48">
        <v>665</v>
      </c>
      <c r="G32" s="48">
        <v>665</v>
      </c>
      <c r="H32" s="32">
        <v>45954</v>
      </c>
      <c r="I32" s="66" t="s">
        <v>76</v>
      </c>
      <c r="J32" s="19" t="s">
        <v>1460</v>
      </c>
      <c r="K32" s="20" t="s">
        <v>1461</v>
      </c>
      <c r="L32"/>
    </row>
    <row r="33" spans="1:12" ht="60" x14ac:dyDescent="0.25">
      <c r="A33">
        <v>29</v>
      </c>
      <c r="B33" s="19">
        <v>340</v>
      </c>
      <c r="C33" s="18" t="s">
        <v>1462</v>
      </c>
      <c r="D33" s="52" t="s">
        <v>40</v>
      </c>
      <c r="E33" s="19" t="s">
        <v>1463</v>
      </c>
      <c r="F33" s="48">
        <v>376.95</v>
      </c>
      <c r="G33" s="48">
        <v>456.1</v>
      </c>
      <c r="H33" s="32">
        <v>45954</v>
      </c>
      <c r="I33" s="66" t="s">
        <v>1004</v>
      </c>
      <c r="J33" s="19" t="s">
        <v>1464</v>
      </c>
      <c r="K33" s="20" t="s">
        <v>1465</v>
      </c>
      <c r="L33"/>
    </row>
    <row r="34" spans="1:12" ht="60" x14ac:dyDescent="0.25">
      <c r="A34">
        <v>30</v>
      </c>
      <c r="B34" s="19">
        <v>341</v>
      </c>
      <c r="C34" s="18" t="s">
        <v>1466</v>
      </c>
      <c r="D34" s="52" t="s">
        <v>40</v>
      </c>
      <c r="E34" s="19" t="s">
        <v>1467</v>
      </c>
      <c r="F34" s="48">
        <v>10</v>
      </c>
      <c r="G34" s="48">
        <v>12.1</v>
      </c>
      <c r="H34" s="32">
        <v>45958</v>
      </c>
      <c r="I34" s="66" t="s">
        <v>1468</v>
      </c>
      <c r="J34" s="19" t="s">
        <v>1469</v>
      </c>
      <c r="K34" s="20" t="s">
        <v>1470</v>
      </c>
      <c r="L34"/>
    </row>
    <row r="35" spans="1:12" ht="60" x14ac:dyDescent="0.25">
      <c r="A35">
        <v>31</v>
      </c>
      <c r="B35" s="19">
        <v>342</v>
      </c>
      <c r="C35" s="18" t="s">
        <v>1471</v>
      </c>
      <c r="D35" s="52" t="s">
        <v>40</v>
      </c>
      <c r="E35" s="19" t="s">
        <v>51</v>
      </c>
      <c r="F35" s="48">
        <v>711</v>
      </c>
      <c r="G35" s="48">
        <v>860.31</v>
      </c>
      <c r="H35" s="32">
        <v>45958</v>
      </c>
      <c r="I35" s="66" t="s">
        <v>61</v>
      </c>
      <c r="J35" s="19" t="s">
        <v>1472</v>
      </c>
      <c r="K35" s="20" t="s">
        <v>1473</v>
      </c>
      <c r="L35"/>
    </row>
    <row r="36" spans="1:12" ht="90" x14ac:dyDescent="0.25">
      <c r="A36">
        <v>32</v>
      </c>
      <c r="B36" s="19">
        <v>347</v>
      </c>
      <c r="C36" s="18" t="s">
        <v>1326</v>
      </c>
      <c r="D36" s="52" t="s">
        <v>40</v>
      </c>
      <c r="E36" s="19" t="s">
        <v>41</v>
      </c>
      <c r="F36" s="48">
        <v>1512</v>
      </c>
      <c r="G36" s="48">
        <v>1587.6</v>
      </c>
      <c r="H36" s="32">
        <v>45958</v>
      </c>
      <c r="I36" s="66" t="s">
        <v>338</v>
      </c>
      <c r="J36" s="19" t="s">
        <v>1518</v>
      </c>
      <c r="K36" s="20" t="s">
        <v>1328</v>
      </c>
      <c r="L36"/>
    </row>
    <row r="37" spans="1:12" ht="90" x14ac:dyDescent="0.25">
      <c r="A37">
        <v>33</v>
      </c>
      <c r="B37" s="19">
        <v>348</v>
      </c>
      <c r="C37" s="18" t="s">
        <v>1519</v>
      </c>
      <c r="D37" s="52" t="s">
        <v>40</v>
      </c>
      <c r="E37" s="19" t="s">
        <v>62</v>
      </c>
      <c r="F37" s="48">
        <v>140.96</v>
      </c>
      <c r="G37" s="48">
        <v>140.96</v>
      </c>
      <c r="H37" s="32">
        <v>45959</v>
      </c>
      <c r="I37" s="66" t="s">
        <v>1520</v>
      </c>
      <c r="J37" s="19" t="s">
        <v>1521</v>
      </c>
      <c r="K37" s="20" t="s">
        <v>1522</v>
      </c>
      <c r="L37"/>
    </row>
    <row r="38" spans="1:12" ht="90" x14ac:dyDescent="0.25">
      <c r="B38" s="19"/>
      <c r="C38" s="18"/>
      <c r="D38" s="52" t="s">
        <v>40</v>
      </c>
      <c r="E38" s="19" t="s">
        <v>62</v>
      </c>
      <c r="F38" s="48">
        <v>29.81</v>
      </c>
      <c r="G38" s="48">
        <v>29.81</v>
      </c>
      <c r="H38" s="32">
        <v>45959</v>
      </c>
      <c r="I38" s="66" t="s">
        <v>1520</v>
      </c>
      <c r="J38" s="19" t="s">
        <v>1523</v>
      </c>
      <c r="K38" s="20" t="s">
        <v>1522</v>
      </c>
      <c r="L38"/>
    </row>
    <row r="39" spans="1:12" ht="60" x14ac:dyDescent="0.25">
      <c r="A39">
        <v>34</v>
      </c>
      <c r="B39" s="19">
        <v>349</v>
      </c>
      <c r="C39" s="18" t="s">
        <v>1524</v>
      </c>
      <c r="D39" s="52" t="s">
        <v>40</v>
      </c>
      <c r="E39" s="19" t="s">
        <v>1525</v>
      </c>
      <c r="F39" s="48">
        <v>2530</v>
      </c>
      <c r="G39" s="48">
        <v>3061.3</v>
      </c>
      <c r="H39" s="32">
        <v>45960</v>
      </c>
      <c r="I39" s="66" t="s">
        <v>1526</v>
      </c>
      <c r="J39" s="19" t="s">
        <v>1527</v>
      </c>
      <c r="K39" s="20" t="s">
        <v>1528</v>
      </c>
      <c r="L39"/>
    </row>
    <row r="40" spans="1:12" ht="90" x14ac:dyDescent="0.25">
      <c r="A40">
        <v>35</v>
      </c>
      <c r="B40" s="19">
        <v>351</v>
      </c>
      <c r="C40" s="18" t="s">
        <v>555</v>
      </c>
      <c r="D40" s="29" t="s">
        <v>40</v>
      </c>
      <c r="E40" s="19" t="s">
        <v>556</v>
      </c>
      <c r="F40" s="31">
        <v>31.4</v>
      </c>
      <c r="G40" s="31">
        <v>38</v>
      </c>
      <c r="H40" s="32">
        <v>45961</v>
      </c>
      <c r="I40" s="19" t="s">
        <v>1025</v>
      </c>
      <c r="J40" s="21" t="s">
        <v>1534</v>
      </c>
      <c r="K40" s="21" t="s">
        <v>1129</v>
      </c>
      <c r="L40"/>
    </row>
    <row r="41" spans="1:12" s="25" customFormat="1" ht="75" x14ac:dyDescent="0.25">
      <c r="A41">
        <v>36</v>
      </c>
      <c r="B41" s="19">
        <v>352</v>
      </c>
      <c r="C41" s="72" t="s">
        <v>74</v>
      </c>
      <c r="D41" s="52" t="s">
        <v>40</v>
      </c>
      <c r="E41" s="66" t="s">
        <v>63</v>
      </c>
      <c r="F41" s="48">
        <v>18.87</v>
      </c>
      <c r="G41" s="48">
        <v>22.83</v>
      </c>
      <c r="H41" s="67">
        <v>45964</v>
      </c>
      <c r="I41" s="66" t="s">
        <v>631</v>
      </c>
      <c r="J41" s="20" t="s">
        <v>1535</v>
      </c>
      <c r="K41" s="20" t="s">
        <v>322</v>
      </c>
    </row>
    <row r="42" spans="1:12" ht="45" x14ac:dyDescent="0.25">
      <c r="A42">
        <v>37</v>
      </c>
      <c r="B42" s="19">
        <v>353</v>
      </c>
      <c r="C42" s="72" t="s">
        <v>1536</v>
      </c>
      <c r="D42" s="52" t="s">
        <v>40</v>
      </c>
      <c r="E42" s="66" t="s">
        <v>50</v>
      </c>
      <c r="F42" s="48">
        <v>3798.88</v>
      </c>
      <c r="G42" s="48">
        <v>3798.88</v>
      </c>
      <c r="H42" s="67">
        <v>45964</v>
      </c>
      <c r="I42" s="66" t="s">
        <v>1537</v>
      </c>
      <c r="J42" s="20" t="s">
        <v>1538</v>
      </c>
      <c r="K42" s="20" t="s">
        <v>1539</v>
      </c>
      <c r="L42"/>
    </row>
    <row r="43" spans="1:12" ht="60" x14ac:dyDescent="0.25">
      <c r="A43">
        <v>38</v>
      </c>
      <c r="B43" s="19">
        <v>354</v>
      </c>
      <c r="C43" s="72" t="s">
        <v>1540</v>
      </c>
      <c r="D43" s="52" t="s">
        <v>40</v>
      </c>
      <c r="E43" s="66" t="s">
        <v>50</v>
      </c>
      <c r="F43" s="48">
        <v>1400</v>
      </c>
      <c r="G43" s="48">
        <v>1400</v>
      </c>
      <c r="H43" s="67">
        <v>45965</v>
      </c>
      <c r="I43" s="66" t="s">
        <v>1541</v>
      </c>
      <c r="J43" s="20" t="s">
        <v>1542</v>
      </c>
      <c r="K43" s="20" t="s">
        <v>1543</v>
      </c>
      <c r="L43"/>
    </row>
    <row r="44" spans="1:12" ht="60" x14ac:dyDescent="0.25">
      <c r="A44">
        <v>39</v>
      </c>
      <c r="B44" s="19">
        <v>355</v>
      </c>
      <c r="C44" s="72" t="s">
        <v>1544</v>
      </c>
      <c r="D44" s="52" t="s">
        <v>40</v>
      </c>
      <c r="E44" s="66" t="s">
        <v>451</v>
      </c>
      <c r="F44" s="48">
        <v>459</v>
      </c>
      <c r="G44" s="48">
        <v>555.39</v>
      </c>
      <c r="H44" s="67">
        <v>45965</v>
      </c>
      <c r="I44" s="66" t="s">
        <v>452</v>
      </c>
      <c r="J44" s="20" t="s">
        <v>1545</v>
      </c>
      <c r="K44" s="20" t="s">
        <v>1546</v>
      </c>
      <c r="L44"/>
    </row>
    <row r="45" spans="1:12" ht="60" x14ac:dyDescent="0.25">
      <c r="A45">
        <v>40</v>
      </c>
      <c r="B45" s="19">
        <v>358</v>
      </c>
      <c r="C45" s="83" t="s">
        <v>1553</v>
      </c>
      <c r="D45" s="52" t="s">
        <v>40</v>
      </c>
      <c r="E45" s="19" t="s">
        <v>1554</v>
      </c>
      <c r="F45" s="48">
        <v>177.14</v>
      </c>
      <c r="G45" s="48">
        <v>186</v>
      </c>
      <c r="H45" s="32">
        <v>45967</v>
      </c>
      <c r="I45" s="66" t="s">
        <v>1555</v>
      </c>
      <c r="J45" s="19" t="s">
        <v>1556</v>
      </c>
      <c r="K45" s="20" t="s">
        <v>1557</v>
      </c>
      <c r="L45"/>
    </row>
    <row r="46" spans="1:12" ht="105" x14ac:dyDescent="0.25">
      <c r="A46">
        <v>41</v>
      </c>
      <c r="B46" s="19">
        <v>359</v>
      </c>
      <c r="C46" s="18" t="s">
        <v>1558</v>
      </c>
      <c r="D46" s="52" t="s">
        <v>40</v>
      </c>
      <c r="E46" s="19" t="s">
        <v>1559</v>
      </c>
      <c r="F46" s="48">
        <v>11400</v>
      </c>
      <c r="G46" s="48">
        <v>11400</v>
      </c>
      <c r="H46" s="32">
        <v>45971</v>
      </c>
      <c r="I46" s="66" t="s">
        <v>1560</v>
      </c>
      <c r="J46" s="19" t="s">
        <v>1561</v>
      </c>
      <c r="K46" s="20" t="s">
        <v>1562</v>
      </c>
      <c r="L46"/>
    </row>
    <row r="47" spans="1:12" ht="60" x14ac:dyDescent="0.25">
      <c r="A47">
        <v>42</v>
      </c>
      <c r="B47" s="19">
        <v>360</v>
      </c>
      <c r="C47" s="18" t="s">
        <v>1563</v>
      </c>
      <c r="D47" s="52" t="s">
        <v>40</v>
      </c>
      <c r="E47" s="19" t="s">
        <v>47</v>
      </c>
      <c r="F47" s="48">
        <v>732</v>
      </c>
      <c r="G47" s="48">
        <v>885.72</v>
      </c>
      <c r="H47" s="32">
        <v>45971</v>
      </c>
      <c r="I47" s="66" t="s">
        <v>1564</v>
      </c>
      <c r="J47" s="19" t="s">
        <v>1565</v>
      </c>
      <c r="K47" s="20" t="s">
        <v>1566</v>
      </c>
      <c r="L47"/>
    </row>
    <row r="48" spans="1:12" ht="60" x14ac:dyDescent="0.25">
      <c r="A48">
        <v>43</v>
      </c>
      <c r="B48" s="19">
        <v>361</v>
      </c>
      <c r="C48" s="18" t="s">
        <v>1567</v>
      </c>
      <c r="D48" s="52" t="s">
        <v>40</v>
      </c>
      <c r="E48" s="19" t="s">
        <v>41</v>
      </c>
      <c r="F48" s="48">
        <v>790</v>
      </c>
      <c r="G48" s="48">
        <v>829.5</v>
      </c>
      <c r="H48" s="32">
        <v>45972</v>
      </c>
      <c r="I48" s="66" t="s">
        <v>933</v>
      </c>
      <c r="J48" s="19" t="s">
        <v>1568</v>
      </c>
      <c r="K48" s="20" t="s">
        <v>1569</v>
      </c>
      <c r="L48"/>
    </row>
    <row r="49" spans="1:12" ht="90" x14ac:dyDescent="0.25">
      <c r="A49">
        <v>44</v>
      </c>
      <c r="B49" s="19">
        <v>362</v>
      </c>
      <c r="C49" s="18" t="s">
        <v>1570</v>
      </c>
      <c r="D49" s="52" t="s">
        <v>40</v>
      </c>
      <c r="E49" s="19" t="s">
        <v>62</v>
      </c>
      <c r="F49" s="48">
        <v>60</v>
      </c>
      <c r="G49" s="48">
        <v>60</v>
      </c>
      <c r="H49" s="32">
        <v>45972</v>
      </c>
      <c r="I49" s="66" t="s">
        <v>535</v>
      </c>
      <c r="J49" s="19" t="s">
        <v>1571</v>
      </c>
      <c r="K49" s="20" t="s">
        <v>1572</v>
      </c>
      <c r="L49"/>
    </row>
    <row r="50" spans="1:12" ht="90" x14ac:dyDescent="0.25">
      <c r="A50">
        <v>45</v>
      </c>
      <c r="B50" s="19">
        <v>363</v>
      </c>
      <c r="C50" s="18" t="s">
        <v>1027</v>
      </c>
      <c r="D50" s="52" t="s">
        <v>40</v>
      </c>
      <c r="E50" s="19" t="s">
        <v>54</v>
      </c>
      <c r="F50" s="48">
        <v>19.010000000000002</v>
      </c>
      <c r="G50" s="48">
        <v>23</v>
      </c>
      <c r="H50" s="32">
        <v>45972</v>
      </c>
      <c r="I50" s="66" t="s">
        <v>1028</v>
      </c>
      <c r="J50" s="19" t="s">
        <v>1573</v>
      </c>
      <c r="K50" s="20" t="s">
        <v>1030</v>
      </c>
      <c r="L50"/>
    </row>
    <row r="51" spans="1:12" ht="75" x14ac:dyDescent="0.25">
      <c r="A51">
        <v>46</v>
      </c>
      <c r="B51" s="19">
        <v>364</v>
      </c>
      <c r="C51" s="18" t="s">
        <v>1574</v>
      </c>
      <c r="D51" s="52" t="s">
        <v>40</v>
      </c>
      <c r="E51" s="19" t="s">
        <v>43</v>
      </c>
      <c r="F51" s="48">
        <v>600</v>
      </c>
      <c r="G51" s="48">
        <v>630</v>
      </c>
      <c r="H51" s="32">
        <v>45972</v>
      </c>
      <c r="I51" s="66" t="s">
        <v>1575</v>
      </c>
      <c r="J51" s="19" t="s">
        <v>1576</v>
      </c>
      <c r="K51" s="20" t="s">
        <v>1577</v>
      </c>
      <c r="L51"/>
    </row>
    <row r="52" spans="1:12" ht="60" x14ac:dyDescent="0.25">
      <c r="A52">
        <v>47</v>
      </c>
      <c r="B52" s="19">
        <v>365</v>
      </c>
      <c r="C52" s="18" t="s">
        <v>1578</v>
      </c>
      <c r="D52" s="52" t="s">
        <v>40</v>
      </c>
      <c r="E52" s="19" t="s">
        <v>75</v>
      </c>
      <c r="F52" s="48">
        <v>493.5</v>
      </c>
      <c r="G52" s="48">
        <v>597.14</v>
      </c>
      <c r="H52" s="32">
        <v>45973</v>
      </c>
      <c r="I52" s="66" t="s">
        <v>242</v>
      </c>
      <c r="J52" s="19" t="s">
        <v>1579</v>
      </c>
      <c r="K52" s="20" t="s">
        <v>1580</v>
      </c>
      <c r="L52"/>
    </row>
    <row r="53" spans="1:12" ht="90" x14ac:dyDescent="0.25">
      <c r="A53">
        <v>48</v>
      </c>
      <c r="B53" s="19">
        <v>366</v>
      </c>
      <c r="C53" s="18" t="s">
        <v>1008</v>
      </c>
      <c r="D53" s="52" t="s">
        <v>40</v>
      </c>
      <c r="E53" s="19" t="s">
        <v>623</v>
      </c>
      <c r="F53" s="48">
        <v>20.329999999999998</v>
      </c>
      <c r="G53" s="48">
        <v>24.6</v>
      </c>
      <c r="H53" s="32">
        <v>45973</v>
      </c>
      <c r="I53" s="66" t="s">
        <v>1009</v>
      </c>
      <c r="J53" s="19">
        <v>5260000752</v>
      </c>
      <c r="K53" s="20" t="s">
        <v>1011</v>
      </c>
      <c r="L53"/>
    </row>
    <row r="54" spans="1:12" ht="75" x14ac:dyDescent="0.25">
      <c r="A54">
        <v>49</v>
      </c>
      <c r="B54" s="19">
        <v>368</v>
      </c>
      <c r="C54" s="18" t="s">
        <v>1587</v>
      </c>
      <c r="D54" s="52" t="s">
        <v>40</v>
      </c>
      <c r="E54" s="19" t="s">
        <v>530</v>
      </c>
      <c r="F54" s="48">
        <v>557</v>
      </c>
      <c r="G54" s="48">
        <v>673.97</v>
      </c>
      <c r="H54" s="32">
        <v>45974</v>
      </c>
      <c r="I54" s="66" t="s">
        <v>1588</v>
      </c>
      <c r="J54" s="19" t="s">
        <v>1589</v>
      </c>
      <c r="K54" s="20" t="s">
        <v>533</v>
      </c>
      <c r="L54"/>
    </row>
    <row r="55" spans="1:12" ht="90" x14ac:dyDescent="0.25">
      <c r="A55">
        <v>50</v>
      </c>
      <c r="B55" s="19">
        <v>369</v>
      </c>
      <c r="C55" s="18" t="s">
        <v>547</v>
      </c>
      <c r="D55" s="52" t="s">
        <v>40</v>
      </c>
      <c r="E55" s="19" t="s">
        <v>63</v>
      </c>
      <c r="F55" s="48">
        <v>19.59</v>
      </c>
      <c r="G55" s="48">
        <v>23.7</v>
      </c>
      <c r="H55" s="32">
        <v>45974</v>
      </c>
      <c r="I55" s="66" t="s">
        <v>879</v>
      </c>
      <c r="J55" s="19" t="s">
        <v>1590</v>
      </c>
      <c r="K55" s="20" t="s">
        <v>550</v>
      </c>
      <c r="L55"/>
    </row>
    <row r="56" spans="1:12" ht="45" x14ac:dyDescent="0.25">
      <c r="A56">
        <v>51</v>
      </c>
      <c r="B56" s="19">
        <v>370</v>
      </c>
      <c r="C56" s="18" t="s">
        <v>1591</v>
      </c>
      <c r="D56" s="52" t="s">
        <v>40</v>
      </c>
      <c r="E56" s="19" t="s">
        <v>50</v>
      </c>
      <c r="F56" s="48">
        <v>95</v>
      </c>
      <c r="G56" s="48">
        <v>95</v>
      </c>
      <c r="H56" s="32">
        <v>45975</v>
      </c>
      <c r="I56" s="66" t="s">
        <v>1335</v>
      </c>
      <c r="J56" s="19" t="s">
        <v>1592</v>
      </c>
      <c r="K56" s="20" t="s">
        <v>1593</v>
      </c>
      <c r="L56"/>
    </row>
    <row r="57" spans="1:12" ht="90" x14ac:dyDescent="0.25">
      <c r="A57">
        <v>52</v>
      </c>
      <c r="B57" s="19">
        <v>371</v>
      </c>
      <c r="C57" s="18" t="s">
        <v>547</v>
      </c>
      <c r="D57" s="52" t="s">
        <v>40</v>
      </c>
      <c r="E57" s="19" t="s">
        <v>63</v>
      </c>
      <c r="F57" s="48">
        <v>28.02</v>
      </c>
      <c r="G57" s="48">
        <v>33.9</v>
      </c>
      <c r="H57" s="32">
        <v>45978</v>
      </c>
      <c r="I57" s="66" t="s">
        <v>1016</v>
      </c>
      <c r="J57" s="19" t="s">
        <v>1594</v>
      </c>
      <c r="K57" s="20" t="s">
        <v>550</v>
      </c>
      <c r="L57"/>
    </row>
    <row r="58" spans="1:12" ht="75" x14ac:dyDescent="0.25">
      <c r="A58">
        <v>53</v>
      </c>
      <c r="B58" s="19">
        <v>372</v>
      </c>
      <c r="C58" s="18" t="s">
        <v>74</v>
      </c>
      <c r="D58" s="52" t="s">
        <v>40</v>
      </c>
      <c r="E58" s="19" t="s">
        <v>63</v>
      </c>
      <c r="F58" s="48">
        <v>14.86</v>
      </c>
      <c r="G58" s="48">
        <v>17.98</v>
      </c>
      <c r="H58" s="32">
        <v>45978</v>
      </c>
      <c r="I58" s="66" t="s">
        <v>115</v>
      </c>
      <c r="J58" s="19" t="s">
        <v>1595</v>
      </c>
      <c r="K58" s="20" t="s">
        <v>322</v>
      </c>
      <c r="L58"/>
    </row>
    <row r="59" spans="1:12" ht="45" x14ac:dyDescent="0.25">
      <c r="A59">
        <v>54</v>
      </c>
      <c r="B59" s="19">
        <v>373</v>
      </c>
      <c r="C59" s="18" t="s">
        <v>1596</v>
      </c>
      <c r="D59" s="52" t="s">
        <v>40</v>
      </c>
      <c r="E59" s="19" t="s">
        <v>50</v>
      </c>
      <c r="F59" s="48">
        <v>1200</v>
      </c>
      <c r="G59" s="48">
        <v>1200</v>
      </c>
      <c r="H59" s="32">
        <v>45979</v>
      </c>
      <c r="I59" s="66" t="s">
        <v>1597</v>
      </c>
      <c r="J59" s="19" t="s">
        <v>1598</v>
      </c>
      <c r="K59" s="20" t="s">
        <v>1599</v>
      </c>
      <c r="L59"/>
    </row>
    <row r="60" spans="1:12" ht="45" x14ac:dyDescent="0.25">
      <c r="A60">
        <v>55</v>
      </c>
      <c r="B60" s="19">
        <v>374</v>
      </c>
      <c r="C60" s="18" t="s">
        <v>1600</v>
      </c>
      <c r="D60" s="52" t="s">
        <v>40</v>
      </c>
      <c r="E60" s="19" t="s">
        <v>1601</v>
      </c>
      <c r="F60" s="48">
        <v>321.49</v>
      </c>
      <c r="G60" s="48">
        <v>389</v>
      </c>
      <c r="H60" s="32">
        <v>45979</v>
      </c>
      <c r="I60" s="66" t="s">
        <v>1602</v>
      </c>
      <c r="J60" s="19" t="s">
        <v>1603</v>
      </c>
      <c r="K60" s="20" t="s">
        <v>1604</v>
      </c>
      <c r="L60"/>
    </row>
    <row r="61" spans="1:12" ht="30" x14ac:dyDescent="0.25">
      <c r="A61">
        <v>56</v>
      </c>
      <c r="B61" s="19">
        <v>375</v>
      </c>
      <c r="C61" s="18" t="s">
        <v>1605</v>
      </c>
      <c r="D61" s="52" t="s">
        <v>40</v>
      </c>
      <c r="E61" s="19" t="s">
        <v>911</v>
      </c>
      <c r="F61" s="48">
        <v>1999.99</v>
      </c>
      <c r="G61" s="48">
        <v>2419.9899999999998</v>
      </c>
      <c r="H61" s="32">
        <v>45980</v>
      </c>
      <c r="I61" s="66" t="s">
        <v>1606</v>
      </c>
      <c r="J61" s="19" t="s">
        <v>1607</v>
      </c>
      <c r="K61" s="20" t="s">
        <v>1608</v>
      </c>
      <c r="L61"/>
    </row>
    <row r="62" spans="1:12" ht="90" x14ac:dyDescent="0.25">
      <c r="A62">
        <v>57</v>
      </c>
      <c r="B62" s="19">
        <v>379</v>
      </c>
      <c r="C62" s="18" t="s">
        <v>1624</v>
      </c>
      <c r="D62" s="52" t="s">
        <v>40</v>
      </c>
      <c r="E62" s="19" t="s">
        <v>1625</v>
      </c>
      <c r="F62" s="48">
        <v>14998</v>
      </c>
      <c r="G62" s="48">
        <v>18147.580000000002</v>
      </c>
      <c r="H62" s="32">
        <v>45981</v>
      </c>
      <c r="I62" s="66" t="s">
        <v>1626</v>
      </c>
      <c r="J62" s="19" t="s">
        <v>1627</v>
      </c>
      <c r="K62" s="20" t="s">
        <v>1628</v>
      </c>
      <c r="L62"/>
    </row>
    <row r="63" spans="1:12" ht="105" x14ac:dyDescent="0.25">
      <c r="A63">
        <v>58</v>
      </c>
      <c r="B63" s="19">
        <v>380</v>
      </c>
      <c r="C63" s="18" t="s">
        <v>1629</v>
      </c>
      <c r="D63" s="52" t="s">
        <v>40</v>
      </c>
      <c r="E63" s="19" t="s">
        <v>56</v>
      </c>
      <c r="F63" s="48">
        <v>7920</v>
      </c>
      <c r="G63" s="48">
        <v>9583.2000000000007</v>
      </c>
      <c r="H63" s="32">
        <v>45981</v>
      </c>
      <c r="I63" s="66" t="s">
        <v>1630</v>
      </c>
      <c r="J63" s="19" t="s">
        <v>1631</v>
      </c>
      <c r="K63" s="20" t="s">
        <v>1632</v>
      </c>
      <c r="L63"/>
    </row>
    <row r="64" spans="1:12" ht="105" x14ac:dyDescent="0.25">
      <c r="A64">
        <v>59</v>
      </c>
      <c r="B64" s="19">
        <v>381</v>
      </c>
      <c r="C64" s="18" t="s">
        <v>1633</v>
      </c>
      <c r="D64" s="52" t="s">
        <v>40</v>
      </c>
      <c r="E64" s="19" t="s">
        <v>1077</v>
      </c>
      <c r="F64" s="48">
        <v>3553.5</v>
      </c>
      <c r="G64" s="48">
        <v>4299.74</v>
      </c>
      <c r="H64" s="32">
        <v>45981</v>
      </c>
      <c r="I64" s="66" t="s">
        <v>1078</v>
      </c>
      <c r="J64" s="19" t="s">
        <v>1634</v>
      </c>
      <c r="K64" s="20" t="s">
        <v>1635</v>
      </c>
      <c r="L64"/>
    </row>
    <row r="65" spans="1:12" ht="90" x14ac:dyDescent="0.25">
      <c r="A65">
        <v>60</v>
      </c>
      <c r="B65" s="19">
        <v>382</v>
      </c>
      <c r="C65" s="18" t="s">
        <v>1636</v>
      </c>
      <c r="D65" s="52" t="s">
        <v>40</v>
      </c>
      <c r="E65" s="19" t="s">
        <v>62</v>
      </c>
      <c r="F65" s="48">
        <v>760</v>
      </c>
      <c r="G65" s="48">
        <v>760</v>
      </c>
      <c r="H65" s="32">
        <v>45982</v>
      </c>
      <c r="I65" s="66" t="s">
        <v>76</v>
      </c>
      <c r="J65" s="19" t="s">
        <v>1637</v>
      </c>
      <c r="K65" s="20" t="s">
        <v>1638</v>
      </c>
      <c r="L65"/>
    </row>
    <row r="66" spans="1:12" ht="90" x14ac:dyDescent="0.25">
      <c r="A66">
        <v>61</v>
      </c>
      <c r="B66" s="19">
        <v>383</v>
      </c>
      <c r="C66" s="18" t="s">
        <v>1639</v>
      </c>
      <c r="D66" s="52" t="s">
        <v>40</v>
      </c>
      <c r="E66" s="19" t="s">
        <v>62</v>
      </c>
      <c r="F66" s="48">
        <v>160</v>
      </c>
      <c r="G66" s="48">
        <v>160</v>
      </c>
      <c r="H66" s="32">
        <v>45982</v>
      </c>
      <c r="I66" s="66" t="s">
        <v>76</v>
      </c>
      <c r="J66" s="19" t="s">
        <v>1640</v>
      </c>
      <c r="K66" s="20" t="s">
        <v>1641</v>
      </c>
      <c r="L66"/>
    </row>
    <row r="67" spans="1:12" ht="90" x14ac:dyDescent="0.25">
      <c r="A67">
        <v>62</v>
      </c>
      <c r="B67" s="19">
        <v>384</v>
      </c>
      <c r="C67" s="18" t="s">
        <v>547</v>
      </c>
      <c r="D67" s="52" t="s">
        <v>40</v>
      </c>
      <c r="E67" s="19" t="s">
        <v>63</v>
      </c>
      <c r="F67" s="48">
        <v>8.68</v>
      </c>
      <c r="G67" s="48">
        <v>10.5</v>
      </c>
      <c r="H67" s="32">
        <v>45982</v>
      </c>
      <c r="I67" s="66" t="s">
        <v>1642</v>
      </c>
      <c r="J67" s="19" t="s">
        <v>1643</v>
      </c>
      <c r="K67" s="20" t="s">
        <v>550</v>
      </c>
      <c r="L67"/>
    </row>
    <row r="68" spans="1:12" ht="75" x14ac:dyDescent="0.25">
      <c r="A68">
        <v>63</v>
      </c>
      <c r="B68" s="19">
        <v>385</v>
      </c>
      <c r="C68" s="18" t="s">
        <v>1644</v>
      </c>
      <c r="D68" s="52" t="s">
        <v>40</v>
      </c>
      <c r="E68" s="19" t="s">
        <v>50</v>
      </c>
      <c r="F68" s="48">
        <v>770</v>
      </c>
      <c r="G68" s="48">
        <v>770</v>
      </c>
      <c r="H68" s="32">
        <v>45982</v>
      </c>
      <c r="I68" s="66" t="s">
        <v>1645</v>
      </c>
      <c r="J68" s="19" t="s">
        <v>1646</v>
      </c>
      <c r="K68" s="20" t="s">
        <v>134</v>
      </c>
      <c r="L68"/>
    </row>
    <row r="69" spans="1:12" ht="60" x14ac:dyDescent="0.25">
      <c r="A69">
        <v>64</v>
      </c>
      <c r="B69" s="19">
        <v>386</v>
      </c>
      <c r="C69" s="18" t="s">
        <v>1647</v>
      </c>
      <c r="D69" s="52" t="s">
        <v>40</v>
      </c>
      <c r="E69" s="19" t="s">
        <v>451</v>
      </c>
      <c r="F69" s="48">
        <v>157.02000000000001</v>
      </c>
      <c r="G69" s="48">
        <v>190</v>
      </c>
      <c r="H69" s="32">
        <v>45982</v>
      </c>
      <c r="I69" s="66" t="s">
        <v>1648</v>
      </c>
      <c r="J69" s="19" t="s">
        <v>1649</v>
      </c>
      <c r="K69" s="20" t="s">
        <v>1650</v>
      </c>
      <c r="L69"/>
    </row>
    <row r="70" spans="1:12" ht="60" x14ac:dyDescent="0.25">
      <c r="A70">
        <v>65</v>
      </c>
      <c r="B70" s="19">
        <v>387</v>
      </c>
      <c r="C70" s="18" t="s">
        <v>1651</v>
      </c>
      <c r="D70" s="52" t="s">
        <v>40</v>
      </c>
      <c r="E70" s="19" t="s">
        <v>50</v>
      </c>
      <c r="F70" s="48">
        <v>250</v>
      </c>
      <c r="G70" s="48">
        <v>250</v>
      </c>
      <c r="H70" s="32">
        <v>45982</v>
      </c>
      <c r="I70" s="66" t="s">
        <v>1652</v>
      </c>
      <c r="J70" s="19" t="s">
        <v>1653</v>
      </c>
      <c r="K70" s="20" t="s">
        <v>1654</v>
      </c>
      <c r="L70"/>
    </row>
    <row r="71" spans="1:12" ht="105" x14ac:dyDescent="0.25">
      <c r="A71">
        <v>66</v>
      </c>
      <c r="B71" s="19">
        <v>393</v>
      </c>
      <c r="C71" s="18" t="s">
        <v>1686</v>
      </c>
      <c r="D71" s="52" t="s">
        <v>40</v>
      </c>
      <c r="E71" s="19" t="s">
        <v>1687</v>
      </c>
      <c r="F71" s="48">
        <v>14375</v>
      </c>
      <c r="G71" s="48">
        <v>17393.75</v>
      </c>
      <c r="H71" s="32">
        <v>45985</v>
      </c>
      <c r="I71" s="66" t="s">
        <v>1688</v>
      </c>
      <c r="J71" s="19" t="s">
        <v>1689</v>
      </c>
      <c r="K71" s="20" t="s">
        <v>1690</v>
      </c>
      <c r="L71"/>
    </row>
    <row r="72" spans="1:12" ht="105" x14ac:dyDescent="0.25">
      <c r="A72">
        <v>67</v>
      </c>
      <c r="B72" s="19">
        <v>394</v>
      </c>
      <c r="C72" s="18" t="s">
        <v>1691</v>
      </c>
      <c r="D72" s="52" t="s">
        <v>40</v>
      </c>
      <c r="E72" s="19" t="s">
        <v>63</v>
      </c>
      <c r="F72" s="48">
        <v>5500</v>
      </c>
      <c r="G72" s="48">
        <v>6655</v>
      </c>
      <c r="H72" s="32">
        <v>45985</v>
      </c>
      <c r="I72" s="66" t="s">
        <v>1692</v>
      </c>
      <c r="J72" s="19" t="s">
        <v>1693</v>
      </c>
      <c r="K72" s="20" t="s">
        <v>1694</v>
      </c>
      <c r="L72"/>
    </row>
    <row r="73" spans="1:12" ht="60" x14ac:dyDescent="0.25">
      <c r="A73">
        <v>68</v>
      </c>
      <c r="B73" s="19">
        <v>395</v>
      </c>
      <c r="C73" s="18" t="s">
        <v>1695</v>
      </c>
      <c r="D73" s="52" t="s">
        <v>40</v>
      </c>
      <c r="E73" s="19" t="s">
        <v>1696</v>
      </c>
      <c r="F73" s="48">
        <v>1267</v>
      </c>
      <c r="G73" s="48">
        <v>1267</v>
      </c>
      <c r="H73" s="32">
        <v>45986</v>
      </c>
      <c r="I73" s="66" t="s">
        <v>1697</v>
      </c>
      <c r="J73" s="19" t="s">
        <v>1698</v>
      </c>
      <c r="K73" s="20" t="s">
        <v>1699</v>
      </c>
      <c r="L73"/>
    </row>
    <row r="74" spans="1:12" ht="90" x14ac:dyDescent="0.25">
      <c r="A74">
        <v>69</v>
      </c>
      <c r="B74" s="19">
        <v>396</v>
      </c>
      <c r="C74" s="18" t="s">
        <v>547</v>
      </c>
      <c r="D74" s="52" t="s">
        <v>40</v>
      </c>
      <c r="E74" s="19" t="s">
        <v>63</v>
      </c>
      <c r="F74" s="48">
        <v>155.37</v>
      </c>
      <c r="G74" s="48">
        <v>188</v>
      </c>
      <c r="H74" s="32">
        <v>45987</v>
      </c>
      <c r="I74" s="66" t="s">
        <v>1700</v>
      </c>
      <c r="J74" s="19" t="s">
        <v>1701</v>
      </c>
      <c r="K74" s="20" t="s">
        <v>550</v>
      </c>
      <c r="L74"/>
    </row>
    <row r="75" spans="1:12" ht="75" x14ac:dyDescent="0.25">
      <c r="A75">
        <v>70</v>
      </c>
      <c r="B75" s="19">
        <v>397</v>
      </c>
      <c r="C75" s="18" t="s">
        <v>1216</v>
      </c>
      <c r="D75" s="52" t="s">
        <v>40</v>
      </c>
      <c r="E75" s="19" t="s">
        <v>75</v>
      </c>
      <c r="F75" s="48">
        <v>463.6</v>
      </c>
      <c r="G75" s="48">
        <v>560.96</v>
      </c>
      <c r="H75" s="32">
        <v>45987</v>
      </c>
      <c r="I75" s="66" t="s">
        <v>1702</v>
      </c>
      <c r="J75" s="19">
        <v>76676</v>
      </c>
      <c r="K75" s="20" t="s">
        <v>1703</v>
      </c>
      <c r="L75"/>
    </row>
    <row r="76" spans="1:12" ht="90" x14ac:dyDescent="0.25">
      <c r="A76">
        <v>71</v>
      </c>
      <c r="B76" s="19">
        <v>398</v>
      </c>
      <c r="C76" s="18" t="s">
        <v>1704</v>
      </c>
      <c r="D76" s="52" t="s">
        <v>40</v>
      </c>
      <c r="E76" s="19" t="s">
        <v>70</v>
      </c>
      <c r="F76" s="48">
        <v>5785.12</v>
      </c>
      <c r="G76" s="48">
        <v>7000</v>
      </c>
      <c r="H76" s="32">
        <v>45987</v>
      </c>
      <c r="I76" s="66" t="s">
        <v>1602</v>
      </c>
      <c r="J76" s="19" t="s">
        <v>1705</v>
      </c>
      <c r="K76" s="20" t="s">
        <v>1706</v>
      </c>
      <c r="L76"/>
    </row>
    <row r="77" spans="1:12" ht="90" x14ac:dyDescent="0.25">
      <c r="A77">
        <v>72</v>
      </c>
      <c r="B77" s="19">
        <v>399</v>
      </c>
      <c r="C77" s="18" t="s">
        <v>1707</v>
      </c>
      <c r="D77" s="52" t="s">
        <v>40</v>
      </c>
      <c r="E77" s="19" t="s">
        <v>314</v>
      </c>
      <c r="F77" s="48">
        <v>356.17</v>
      </c>
      <c r="G77" s="48">
        <v>430.96</v>
      </c>
      <c r="H77" s="32">
        <v>45987</v>
      </c>
      <c r="I77" s="66" t="s">
        <v>1708</v>
      </c>
      <c r="J77" s="19" t="s">
        <v>1709</v>
      </c>
      <c r="K77" s="20" t="s">
        <v>1710</v>
      </c>
      <c r="L77"/>
    </row>
    <row r="78" spans="1:12" ht="60" x14ac:dyDescent="0.25">
      <c r="A78">
        <v>73</v>
      </c>
      <c r="B78" s="19">
        <v>400</v>
      </c>
      <c r="C78" s="18" t="s">
        <v>1711</v>
      </c>
      <c r="D78" s="52" t="s">
        <v>40</v>
      </c>
      <c r="E78" s="19" t="s">
        <v>1712</v>
      </c>
      <c r="F78" s="48">
        <v>700</v>
      </c>
      <c r="G78" s="48">
        <v>700</v>
      </c>
      <c r="H78" s="32">
        <v>45988</v>
      </c>
      <c r="I78" s="66" t="s">
        <v>1713</v>
      </c>
      <c r="J78" s="19" t="s">
        <v>1714</v>
      </c>
      <c r="K78" s="20" t="s">
        <v>1715</v>
      </c>
      <c r="L78"/>
    </row>
    <row r="79" spans="1:12" ht="60" x14ac:dyDescent="0.25">
      <c r="A79">
        <v>74</v>
      </c>
      <c r="B79" s="19">
        <v>401</v>
      </c>
      <c r="C79" s="18" t="s">
        <v>1716</v>
      </c>
      <c r="D79" s="52" t="s">
        <v>40</v>
      </c>
      <c r="E79" s="19" t="s">
        <v>50</v>
      </c>
      <c r="F79" s="48">
        <v>2500</v>
      </c>
      <c r="G79" s="48">
        <v>2500</v>
      </c>
      <c r="H79" s="32">
        <v>45988</v>
      </c>
      <c r="I79" s="66" t="s">
        <v>1717</v>
      </c>
      <c r="J79" s="19" t="s">
        <v>1718</v>
      </c>
      <c r="K79" s="20" t="s">
        <v>1719</v>
      </c>
      <c r="L79"/>
    </row>
    <row r="80" spans="1:12" ht="60" x14ac:dyDescent="0.25">
      <c r="A80">
        <v>75</v>
      </c>
      <c r="B80" s="19">
        <v>402</v>
      </c>
      <c r="C80" s="18" t="s">
        <v>1720</v>
      </c>
      <c r="D80" s="52" t="s">
        <v>40</v>
      </c>
      <c r="E80" s="19" t="s">
        <v>50</v>
      </c>
      <c r="F80" s="48">
        <v>1400</v>
      </c>
      <c r="G80" s="48">
        <v>1400</v>
      </c>
      <c r="H80" s="32">
        <v>45989</v>
      </c>
      <c r="I80" s="66" t="s">
        <v>1721</v>
      </c>
      <c r="J80" s="19" t="s">
        <v>1722</v>
      </c>
      <c r="K80" s="20" t="s">
        <v>1723</v>
      </c>
      <c r="L80"/>
    </row>
    <row r="81" spans="1:12" ht="90" x14ac:dyDescent="0.25">
      <c r="A81">
        <v>76</v>
      </c>
      <c r="B81" s="19">
        <v>403</v>
      </c>
      <c r="C81" s="18" t="s">
        <v>1707</v>
      </c>
      <c r="D81" s="52" t="s">
        <v>40</v>
      </c>
      <c r="E81" s="19" t="s">
        <v>314</v>
      </c>
      <c r="F81" s="48">
        <v>123.92</v>
      </c>
      <c r="G81" s="48">
        <v>149.94</v>
      </c>
      <c r="H81" s="32">
        <v>45989</v>
      </c>
      <c r="I81" s="66" t="s">
        <v>1724</v>
      </c>
      <c r="J81" s="19" t="s">
        <v>1725</v>
      </c>
      <c r="K81" s="20" t="s">
        <v>1710</v>
      </c>
      <c r="L81"/>
    </row>
    <row r="82" spans="1:12" ht="60" x14ac:dyDescent="0.25">
      <c r="A82">
        <v>77</v>
      </c>
      <c r="B82" s="19">
        <v>405</v>
      </c>
      <c r="C82" s="18" t="s">
        <v>1729</v>
      </c>
      <c r="D82" s="52" t="s">
        <v>40</v>
      </c>
      <c r="E82" s="19" t="s">
        <v>65</v>
      </c>
      <c r="F82" s="48">
        <v>3000</v>
      </c>
      <c r="G82" s="48">
        <v>3630</v>
      </c>
      <c r="H82" s="32">
        <v>45989</v>
      </c>
      <c r="I82" s="66" t="s">
        <v>1730</v>
      </c>
      <c r="J82" s="19" t="s">
        <v>1731</v>
      </c>
      <c r="K82" s="20" t="s">
        <v>1732</v>
      </c>
      <c r="L82"/>
    </row>
    <row r="83" spans="1:12" ht="90" x14ac:dyDescent="0.25">
      <c r="A83">
        <v>78</v>
      </c>
      <c r="B83" s="19">
        <v>406</v>
      </c>
      <c r="C83" s="18" t="s">
        <v>555</v>
      </c>
      <c r="D83" s="52" t="s">
        <v>40</v>
      </c>
      <c r="E83" s="19" t="s">
        <v>556</v>
      </c>
      <c r="F83" s="48">
        <v>70.25</v>
      </c>
      <c r="G83" s="48">
        <v>85</v>
      </c>
      <c r="H83" s="32">
        <v>45989</v>
      </c>
      <c r="I83" s="66" t="s">
        <v>1025</v>
      </c>
      <c r="J83" s="19" t="s">
        <v>1733</v>
      </c>
      <c r="K83" s="20" t="s">
        <v>1129</v>
      </c>
      <c r="L83"/>
    </row>
    <row r="84" spans="1:12" ht="60" x14ac:dyDescent="0.25">
      <c r="A84">
        <v>79</v>
      </c>
      <c r="B84" s="19">
        <v>407</v>
      </c>
      <c r="C84" s="18" t="s">
        <v>1734</v>
      </c>
      <c r="D84" s="52" t="s">
        <v>40</v>
      </c>
      <c r="E84" s="19" t="s">
        <v>50</v>
      </c>
      <c r="F84" s="48">
        <v>400</v>
      </c>
      <c r="G84" s="48">
        <v>400</v>
      </c>
      <c r="H84" s="32">
        <v>45994</v>
      </c>
      <c r="I84" s="66" t="s">
        <v>1735</v>
      </c>
      <c r="J84" s="19" t="s">
        <v>1736</v>
      </c>
      <c r="K84" s="20" t="s">
        <v>1737</v>
      </c>
      <c r="L84"/>
    </row>
    <row r="85" spans="1:12" ht="90" x14ac:dyDescent="0.25">
      <c r="A85">
        <v>80</v>
      </c>
      <c r="B85" s="19">
        <v>408</v>
      </c>
      <c r="C85" s="18" t="s">
        <v>1738</v>
      </c>
      <c r="D85" s="52" t="s">
        <v>40</v>
      </c>
      <c r="E85" s="19" t="s">
        <v>509</v>
      </c>
      <c r="F85" s="48">
        <v>12056.32</v>
      </c>
      <c r="G85" s="48">
        <v>12056.32</v>
      </c>
      <c r="H85" s="32">
        <v>45994</v>
      </c>
      <c r="I85" s="66" t="s">
        <v>1739</v>
      </c>
      <c r="J85" s="19" t="s">
        <v>1740</v>
      </c>
      <c r="K85" s="20" t="s">
        <v>1741</v>
      </c>
      <c r="L85"/>
    </row>
    <row r="86" spans="1:12" ht="105" x14ac:dyDescent="0.25">
      <c r="A86">
        <v>81</v>
      </c>
      <c r="B86" s="19">
        <v>409</v>
      </c>
      <c r="C86" s="18" t="s">
        <v>1742</v>
      </c>
      <c r="D86" s="52" t="s">
        <v>40</v>
      </c>
      <c r="E86" s="19" t="s">
        <v>1743</v>
      </c>
      <c r="F86" s="48">
        <v>11500</v>
      </c>
      <c r="G86" s="48">
        <v>13915</v>
      </c>
      <c r="H86" s="32">
        <v>45994</v>
      </c>
      <c r="I86" s="66" t="s">
        <v>1744</v>
      </c>
      <c r="J86" s="19" t="s">
        <v>1745</v>
      </c>
      <c r="K86" s="20" t="s">
        <v>1746</v>
      </c>
      <c r="L86"/>
    </row>
    <row r="87" spans="1:12" ht="60" x14ac:dyDescent="0.25">
      <c r="A87">
        <v>82</v>
      </c>
      <c r="B87" s="19">
        <v>410</v>
      </c>
      <c r="C87" s="18" t="s">
        <v>1747</v>
      </c>
      <c r="D87" s="52" t="s">
        <v>40</v>
      </c>
      <c r="E87" s="19" t="s">
        <v>43</v>
      </c>
      <c r="F87" s="48">
        <v>3164.1</v>
      </c>
      <c r="G87" s="48">
        <v>3828.56</v>
      </c>
      <c r="H87" s="32">
        <v>45994</v>
      </c>
      <c r="I87" s="66" t="s">
        <v>1748</v>
      </c>
      <c r="J87" s="19" t="s">
        <v>1749</v>
      </c>
      <c r="K87" s="20" t="s">
        <v>1750</v>
      </c>
      <c r="L87"/>
    </row>
    <row r="88" spans="1:12" ht="75" x14ac:dyDescent="0.25">
      <c r="A88">
        <v>83</v>
      </c>
      <c r="B88" s="19">
        <v>414</v>
      </c>
      <c r="C88" s="18" t="s">
        <v>74</v>
      </c>
      <c r="D88" s="52" t="s">
        <v>40</v>
      </c>
      <c r="E88" s="19" t="s">
        <v>63</v>
      </c>
      <c r="F88" s="48">
        <v>31.57</v>
      </c>
      <c r="G88" s="48">
        <v>38.200000000000003</v>
      </c>
      <c r="H88" s="32">
        <v>45995</v>
      </c>
      <c r="I88" s="66" t="s">
        <v>115</v>
      </c>
      <c r="J88" s="19" t="s">
        <v>1761</v>
      </c>
      <c r="K88" s="20" t="s">
        <v>1762</v>
      </c>
      <c r="L88"/>
    </row>
    <row r="89" spans="1:12" s="25" customFormat="1" ht="90" x14ac:dyDescent="0.25">
      <c r="A89">
        <v>84</v>
      </c>
      <c r="B89" s="19">
        <v>415</v>
      </c>
      <c r="C89" s="18" t="s">
        <v>676</v>
      </c>
      <c r="D89" s="52" t="s">
        <v>40</v>
      </c>
      <c r="E89" s="19" t="s">
        <v>43</v>
      </c>
      <c r="F89" s="48">
        <v>94.28</v>
      </c>
      <c r="G89" s="48">
        <v>98.99</v>
      </c>
      <c r="H89" s="32">
        <v>45995</v>
      </c>
      <c r="I89" s="66" t="s">
        <v>677</v>
      </c>
      <c r="J89" s="19">
        <v>61926</v>
      </c>
      <c r="K89" s="20" t="s">
        <v>679</v>
      </c>
    </row>
    <row r="90" spans="1:12" s="25" customFormat="1" ht="90" x14ac:dyDescent="0.25">
      <c r="A90">
        <v>85</v>
      </c>
      <c r="B90" s="19">
        <v>416</v>
      </c>
      <c r="C90" s="18" t="s">
        <v>1707</v>
      </c>
      <c r="D90" s="52" t="s">
        <v>40</v>
      </c>
      <c r="E90" s="19" t="s">
        <v>314</v>
      </c>
      <c r="F90" s="48">
        <v>12.14</v>
      </c>
      <c r="G90" s="48">
        <v>14.69</v>
      </c>
      <c r="H90" s="32">
        <v>45995</v>
      </c>
      <c r="I90" s="66" t="s">
        <v>1763</v>
      </c>
      <c r="J90" s="19">
        <v>10947</v>
      </c>
      <c r="K90" s="20" t="s">
        <v>1710</v>
      </c>
    </row>
    <row r="91" spans="1:12" s="25" customFormat="1" ht="60" x14ac:dyDescent="0.25">
      <c r="A91">
        <v>86</v>
      </c>
      <c r="B91" s="19">
        <v>417</v>
      </c>
      <c r="C91" s="18" t="s">
        <v>1764</v>
      </c>
      <c r="D91" s="52" t="s">
        <v>40</v>
      </c>
      <c r="E91" s="19" t="s">
        <v>65</v>
      </c>
      <c r="F91" s="48">
        <v>35.93</v>
      </c>
      <c r="G91" s="48">
        <v>43.48</v>
      </c>
      <c r="H91" s="32">
        <v>45995</v>
      </c>
      <c r="I91" s="66" t="s">
        <v>601</v>
      </c>
      <c r="J91" s="19" t="s">
        <v>1765</v>
      </c>
      <c r="K91" s="20" t="s">
        <v>1766</v>
      </c>
    </row>
    <row r="92" spans="1:12" s="25" customFormat="1" ht="75" x14ac:dyDescent="0.25">
      <c r="A92">
        <v>87</v>
      </c>
      <c r="B92" s="19">
        <v>418</v>
      </c>
      <c r="C92" s="18" t="s">
        <v>1767</v>
      </c>
      <c r="D92" s="52" t="s">
        <v>40</v>
      </c>
      <c r="E92" s="19" t="s">
        <v>50</v>
      </c>
      <c r="F92" s="48">
        <v>950</v>
      </c>
      <c r="G92" s="48">
        <v>950</v>
      </c>
      <c r="H92" s="32">
        <v>45995</v>
      </c>
      <c r="I92" s="66" t="s">
        <v>1429</v>
      </c>
      <c r="J92" s="19" t="s">
        <v>1768</v>
      </c>
      <c r="K92" s="20" t="s">
        <v>1769</v>
      </c>
    </row>
    <row r="93" spans="1:12" ht="60" x14ac:dyDescent="0.25">
      <c r="A93">
        <v>88</v>
      </c>
      <c r="B93" s="19">
        <v>419</v>
      </c>
      <c r="C93" s="18" t="s">
        <v>1770</v>
      </c>
      <c r="D93" s="52" t="s">
        <v>40</v>
      </c>
      <c r="E93" s="19" t="s">
        <v>52</v>
      </c>
      <c r="F93" s="48">
        <v>1703.31</v>
      </c>
      <c r="G93" s="48">
        <v>2061</v>
      </c>
      <c r="H93" s="32">
        <v>45995</v>
      </c>
      <c r="I93" s="66" t="s">
        <v>1771</v>
      </c>
      <c r="J93" s="19" t="s">
        <v>1772</v>
      </c>
      <c r="K93" s="20" t="s">
        <v>1773</v>
      </c>
      <c r="L93"/>
    </row>
    <row r="94" spans="1:12" ht="60" x14ac:dyDescent="0.25">
      <c r="A94">
        <v>89</v>
      </c>
      <c r="B94" s="19">
        <v>420</v>
      </c>
      <c r="C94" s="18" t="s">
        <v>1774</v>
      </c>
      <c r="D94" s="52" t="s">
        <v>40</v>
      </c>
      <c r="E94" s="19" t="s">
        <v>1001</v>
      </c>
      <c r="F94" s="48">
        <v>235.9</v>
      </c>
      <c r="G94" s="48">
        <v>285.44</v>
      </c>
      <c r="H94" s="32">
        <v>45995</v>
      </c>
      <c r="I94" s="66" t="s">
        <v>1775</v>
      </c>
      <c r="J94" s="19">
        <v>420656</v>
      </c>
      <c r="K94" s="20" t="s">
        <v>1776</v>
      </c>
      <c r="L94"/>
    </row>
    <row r="95" spans="1:12" ht="60" x14ac:dyDescent="0.25">
      <c r="A95">
        <v>90</v>
      </c>
      <c r="B95" s="19">
        <v>421</v>
      </c>
      <c r="C95" s="18" t="s">
        <v>1777</v>
      </c>
      <c r="D95" s="52" t="s">
        <v>40</v>
      </c>
      <c r="E95" s="19" t="s">
        <v>1001</v>
      </c>
      <c r="F95" s="48">
        <v>26.44</v>
      </c>
      <c r="G95" s="48">
        <v>31.99</v>
      </c>
      <c r="H95" s="32">
        <v>45995</v>
      </c>
      <c r="I95" s="66" t="s">
        <v>1775</v>
      </c>
      <c r="J95" s="19">
        <v>420657</v>
      </c>
      <c r="K95" s="20" t="s">
        <v>1776</v>
      </c>
      <c r="L95"/>
    </row>
    <row r="96" spans="1:12" ht="90" x14ac:dyDescent="0.25">
      <c r="A96">
        <v>91</v>
      </c>
      <c r="B96" s="19">
        <v>422</v>
      </c>
      <c r="C96" s="18" t="s">
        <v>1027</v>
      </c>
      <c r="D96" s="52" t="s">
        <v>40</v>
      </c>
      <c r="E96" s="19" t="s">
        <v>54</v>
      </c>
      <c r="F96" s="48">
        <v>8.26</v>
      </c>
      <c r="G96" s="48">
        <v>10</v>
      </c>
      <c r="H96" s="32">
        <v>45999</v>
      </c>
      <c r="I96" s="66" t="s">
        <v>1028</v>
      </c>
      <c r="J96" s="19" t="s">
        <v>1778</v>
      </c>
      <c r="K96" s="20" t="s">
        <v>1030</v>
      </c>
      <c r="L96"/>
    </row>
    <row r="97" spans="1:12" ht="90" x14ac:dyDescent="0.25">
      <c r="A97">
        <v>92</v>
      </c>
      <c r="B97" s="19">
        <v>423</v>
      </c>
      <c r="C97" s="18" t="s">
        <v>1779</v>
      </c>
      <c r="D97" s="52" t="s">
        <v>40</v>
      </c>
      <c r="E97" s="19" t="s">
        <v>314</v>
      </c>
      <c r="F97" s="48">
        <v>131.87</v>
      </c>
      <c r="G97" s="48">
        <v>159.56</v>
      </c>
      <c r="H97" s="32">
        <v>45999</v>
      </c>
      <c r="I97" s="66" t="s">
        <v>1708</v>
      </c>
      <c r="J97" s="19" t="s">
        <v>1780</v>
      </c>
      <c r="K97" s="20" t="s">
        <v>1781</v>
      </c>
      <c r="L97"/>
    </row>
    <row r="98" spans="1:12" ht="105" x14ac:dyDescent="0.25">
      <c r="A98">
        <v>93</v>
      </c>
      <c r="B98" s="19">
        <v>424</v>
      </c>
      <c r="C98" s="18" t="s">
        <v>1782</v>
      </c>
      <c r="D98" s="52" t="s">
        <v>40</v>
      </c>
      <c r="E98" s="19" t="s">
        <v>1783</v>
      </c>
      <c r="F98" s="48">
        <v>5520.03</v>
      </c>
      <c r="G98" s="48">
        <v>6679.24</v>
      </c>
      <c r="H98" s="32">
        <v>46000</v>
      </c>
      <c r="I98" s="66" t="s">
        <v>1784</v>
      </c>
      <c r="J98" s="19" t="s">
        <v>1785</v>
      </c>
      <c r="K98" s="20" t="s">
        <v>1786</v>
      </c>
      <c r="L98"/>
    </row>
    <row r="99" spans="1:12" ht="60" x14ac:dyDescent="0.25">
      <c r="A99">
        <v>94</v>
      </c>
      <c r="B99" s="19">
        <v>425</v>
      </c>
      <c r="C99" s="18" t="s">
        <v>1787</v>
      </c>
      <c r="D99" s="52" t="s">
        <v>40</v>
      </c>
      <c r="E99" s="19" t="s">
        <v>62</v>
      </c>
      <c r="F99" s="48">
        <v>2720</v>
      </c>
      <c r="G99" s="48">
        <v>2720</v>
      </c>
      <c r="H99" s="32">
        <v>46000</v>
      </c>
      <c r="I99" s="66" t="s">
        <v>1788</v>
      </c>
      <c r="J99" s="19" t="s">
        <v>1789</v>
      </c>
      <c r="K99" s="20" t="s">
        <v>1790</v>
      </c>
      <c r="L99"/>
    </row>
    <row r="100" spans="1:12" ht="105" x14ac:dyDescent="0.25">
      <c r="A100">
        <v>95</v>
      </c>
      <c r="B100" s="19">
        <v>426</v>
      </c>
      <c r="C100" s="18" t="s">
        <v>1791</v>
      </c>
      <c r="D100" s="52" t="s">
        <v>40</v>
      </c>
      <c r="E100" s="19" t="s">
        <v>1792</v>
      </c>
      <c r="F100" s="48">
        <v>5000</v>
      </c>
      <c r="G100" s="48">
        <v>6050</v>
      </c>
      <c r="H100" s="32">
        <v>46001</v>
      </c>
      <c r="I100" s="66" t="s">
        <v>1793</v>
      </c>
      <c r="J100" s="19" t="s">
        <v>1794</v>
      </c>
      <c r="K100" s="20" t="s">
        <v>1795</v>
      </c>
      <c r="L100"/>
    </row>
    <row r="101" spans="1:12" ht="60" x14ac:dyDescent="0.25">
      <c r="A101">
        <v>96</v>
      </c>
      <c r="B101" s="19">
        <v>428</v>
      </c>
      <c r="C101" s="18" t="s">
        <v>1804</v>
      </c>
      <c r="D101" s="52" t="s">
        <v>40</v>
      </c>
      <c r="E101" s="19" t="s">
        <v>50</v>
      </c>
      <c r="F101" s="48">
        <v>4000</v>
      </c>
      <c r="G101" s="48">
        <v>4000</v>
      </c>
      <c r="H101" s="32">
        <v>46002</v>
      </c>
      <c r="I101" s="66" t="s">
        <v>53</v>
      </c>
      <c r="J101" s="19" t="s">
        <v>1805</v>
      </c>
      <c r="K101" s="20" t="s">
        <v>1806</v>
      </c>
      <c r="L101"/>
    </row>
    <row r="102" spans="1:12" ht="60" x14ac:dyDescent="0.25">
      <c r="A102">
        <v>97</v>
      </c>
      <c r="B102" s="19">
        <v>430</v>
      </c>
      <c r="C102" s="18" t="s">
        <v>1814</v>
      </c>
      <c r="D102" s="52" t="s">
        <v>40</v>
      </c>
      <c r="E102" s="19" t="s">
        <v>1815</v>
      </c>
      <c r="F102" s="48">
        <v>160</v>
      </c>
      <c r="G102" s="48">
        <v>193.6</v>
      </c>
      <c r="H102" s="32">
        <v>46003</v>
      </c>
      <c r="I102" s="66" t="s">
        <v>1816</v>
      </c>
      <c r="J102" s="19" t="s">
        <v>1817</v>
      </c>
      <c r="K102" s="20" t="s">
        <v>1818</v>
      </c>
      <c r="L102"/>
    </row>
    <row r="103" spans="1:12" ht="60" x14ac:dyDescent="0.25">
      <c r="A103">
        <v>98</v>
      </c>
      <c r="B103" s="19">
        <v>431</v>
      </c>
      <c r="C103" s="18" t="s">
        <v>1259</v>
      </c>
      <c r="D103" s="52" t="s">
        <v>40</v>
      </c>
      <c r="E103" s="19" t="s">
        <v>1260</v>
      </c>
      <c r="F103" s="48">
        <v>10000</v>
      </c>
      <c r="G103" s="48">
        <v>12100</v>
      </c>
      <c r="H103" s="32">
        <v>46003</v>
      </c>
      <c r="I103" s="66" t="s">
        <v>1819</v>
      </c>
      <c r="J103" s="19" t="s">
        <v>1820</v>
      </c>
      <c r="K103" s="20" t="s">
        <v>1821</v>
      </c>
      <c r="L103"/>
    </row>
    <row r="104" spans="1:12" ht="60" x14ac:dyDescent="0.25">
      <c r="A104">
        <v>99</v>
      </c>
      <c r="B104" s="19">
        <v>432</v>
      </c>
      <c r="C104" s="18" t="s">
        <v>1822</v>
      </c>
      <c r="D104" s="52" t="s">
        <v>40</v>
      </c>
      <c r="E104" s="19" t="s">
        <v>50</v>
      </c>
      <c r="F104" s="48">
        <v>194</v>
      </c>
      <c r="G104" s="48">
        <v>234.74</v>
      </c>
      <c r="H104" s="32">
        <v>46006</v>
      </c>
      <c r="I104" s="66" t="s">
        <v>850</v>
      </c>
      <c r="J104" s="19" t="s">
        <v>1823</v>
      </c>
      <c r="K104" s="20" t="s">
        <v>1824</v>
      </c>
      <c r="L104"/>
    </row>
    <row r="105" spans="1:12" ht="60" x14ac:dyDescent="0.25">
      <c r="A105">
        <v>100</v>
      </c>
      <c r="B105" s="19">
        <v>433</v>
      </c>
      <c r="C105" s="18" t="s">
        <v>1825</v>
      </c>
      <c r="D105" s="52" t="s">
        <v>40</v>
      </c>
      <c r="E105" s="19" t="s">
        <v>50</v>
      </c>
      <c r="F105" s="48">
        <v>194</v>
      </c>
      <c r="G105" s="48">
        <v>234.74</v>
      </c>
      <c r="H105" s="32">
        <v>46006</v>
      </c>
      <c r="I105" s="66" t="s">
        <v>850</v>
      </c>
      <c r="J105" s="19" t="s">
        <v>1826</v>
      </c>
      <c r="K105" s="20" t="s">
        <v>1827</v>
      </c>
      <c r="L105"/>
    </row>
    <row r="106" spans="1:12" ht="60" x14ac:dyDescent="0.25">
      <c r="A106">
        <v>101</v>
      </c>
      <c r="B106" s="19">
        <v>434</v>
      </c>
      <c r="C106" s="18" t="s">
        <v>1822</v>
      </c>
      <c r="D106" s="52" t="s">
        <v>40</v>
      </c>
      <c r="E106" s="19" t="s">
        <v>50</v>
      </c>
      <c r="F106" s="48">
        <v>264</v>
      </c>
      <c r="G106" s="48">
        <v>319.44</v>
      </c>
      <c r="H106" s="32">
        <v>46006</v>
      </c>
      <c r="I106" s="66" t="s">
        <v>850</v>
      </c>
      <c r="J106" s="19" t="s">
        <v>1823</v>
      </c>
      <c r="K106" s="20" t="s">
        <v>1828</v>
      </c>
      <c r="L106"/>
    </row>
    <row r="107" spans="1:12" ht="90" x14ac:dyDescent="0.25">
      <c r="A107">
        <v>102</v>
      </c>
      <c r="B107" s="19">
        <v>435</v>
      </c>
      <c r="C107" s="18" t="s">
        <v>1829</v>
      </c>
      <c r="D107" s="52" t="s">
        <v>40</v>
      </c>
      <c r="E107" s="19" t="s">
        <v>52</v>
      </c>
      <c r="F107" s="48">
        <v>577.4</v>
      </c>
      <c r="G107" s="48">
        <v>698.65</v>
      </c>
      <c r="H107" s="32">
        <v>46006</v>
      </c>
      <c r="I107" s="66" t="s">
        <v>1830</v>
      </c>
      <c r="J107" s="19" t="s">
        <v>1831</v>
      </c>
      <c r="K107" s="20" t="s">
        <v>1832</v>
      </c>
      <c r="L107"/>
    </row>
    <row r="108" spans="1:12" ht="75" x14ac:dyDescent="0.25">
      <c r="A108">
        <v>103</v>
      </c>
      <c r="B108" s="19">
        <v>436</v>
      </c>
      <c r="C108" s="18" t="s">
        <v>1833</v>
      </c>
      <c r="D108" s="52" t="s">
        <v>40</v>
      </c>
      <c r="E108" s="19" t="s">
        <v>47</v>
      </c>
      <c r="F108" s="48">
        <v>813.22</v>
      </c>
      <c r="G108" s="48">
        <v>984</v>
      </c>
      <c r="H108" s="32">
        <v>46006</v>
      </c>
      <c r="I108" s="66" t="s">
        <v>1004</v>
      </c>
      <c r="J108" s="19" t="s">
        <v>1834</v>
      </c>
      <c r="K108" s="20" t="s">
        <v>1835</v>
      </c>
      <c r="L108"/>
    </row>
    <row r="109" spans="1:12" ht="90" x14ac:dyDescent="0.25">
      <c r="A109">
        <v>104</v>
      </c>
      <c r="B109" s="19">
        <v>437</v>
      </c>
      <c r="C109" s="18" t="s">
        <v>1836</v>
      </c>
      <c r="D109" s="52" t="s">
        <v>40</v>
      </c>
      <c r="E109" s="19" t="s">
        <v>479</v>
      </c>
      <c r="F109" s="48">
        <v>14263</v>
      </c>
      <c r="G109" s="48">
        <v>17258.23</v>
      </c>
      <c r="H109" s="32">
        <v>46006</v>
      </c>
      <c r="I109" s="66" t="s">
        <v>1837</v>
      </c>
      <c r="J109" s="19" t="s">
        <v>1838</v>
      </c>
      <c r="K109" s="20" t="s">
        <v>1839</v>
      </c>
      <c r="L109"/>
    </row>
    <row r="110" spans="1:12" ht="90" x14ac:dyDescent="0.25">
      <c r="A110">
        <v>105</v>
      </c>
      <c r="B110" s="19">
        <v>438</v>
      </c>
      <c r="C110" s="18" t="s">
        <v>1840</v>
      </c>
      <c r="D110" s="52" t="s">
        <v>40</v>
      </c>
      <c r="E110" s="19" t="s">
        <v>479</v>
      </c>
      <c r="F110" s="48">
        <v>11000</v>
      </c>
      <c r="G110" s="48">
        <v>13310</v>
      </c>
      <c r="H110" s="32">
        <v>46006</v>
      </c>
      <c r="I110" s="66" t="s">
        <v>1837</v>
      </c>
      <c r="J110" s="19" t="s">
        <v>1841</v>
      </c>
      <c r="K110" s="20" t="s">
        <v>1842</v>
      </c>
      <c r="L110"/>
    </row>
    <row r="111" spans="1:12" ht="75" x14ac:dyDescent="0.25">
      <c r="A111">
        <v>106</v>
      </c>
      <c r="B111" s="19">
        <v>439</v>
      </c>
      <c r="C111" s="18" t="s">
        <v>74</v>
      </c>
      <c r="D111" s="52" t="s">
        <v>40</v>
      </c>
      <c r="E111" s="19" t="s">
        <v>63</v>
      </c>
      <c r="F111" s="48">
        <v>31.21</v>
      </c>
      <c r="G111" s="48">
        <v>37.76</v>
      </c>
      <c r="H111" s="32">
        <v>46006</v>
      </c>
      <c r="I111" s="66" t="s">
        <v>1843</v>
      </c>
      <c r="J111" s="19" t="s">
        <v>1844</v>
      </c>
      <c r="K111" s="20" t="s">
        <v>322</v>
      </c>
      <c r="L111"/>
    </row>
    <row r="112" spans="1:12" ht="105" x14ac:dyDescent="0.25">
      <c r="A112">
        <v>107</v>
      </c>
      <c r="B112" s="19">
        <v>442</v>
      </c>
      <c r="C112" s="18" t="s">
        <v>1867</v>
      </c>
      <c r="D112" s="52" t="s">
        <v>40</v>
      </c>
      <c r="E112" s="19" t="s">
        <v>1868</v>
      </c>
      <c r="F112" s="48">
        <v>30</v>
      </c>
      <c r="G112" s="48">
        <v>36.299999999999997</v>
      </c>
      <c r="H112" s="32">
        <v>46007</v>
      </c>
      <c r="I112" s="66" t="s">
        <v>1869</v>
      </c>
      <c r="J112" s="19" t="s">
        <v>1870</v>
      </c>
      <c r="K112" s="20" t="s">
        <v>1871</v>
      </c>
      <c r="L112"/>
    </row>
    <row r="113" spans="1:12" ht="90" x14ac:dyDescent="0.25">
      <c r="A113">
        <v>108</v>
      </c>
      <c r="B113" s="19">
        <v>443</v>
      </c>
      <c r="C113" s="18" t="s">
        <v>547</v>
      </c>
      <c r="D113" s="52" t="s">
        <v>40</v>
      </c>
      <c r="E113" s="19" t="s">
        <v>63</v>
      </c>
      <c r="F113" s="48">
        <v>14.77</v>
      </c>
      <c r="G113" s="48">
        <v>17.87</v>
      </c>
      <c r="H113" s="32">
        <v>46007</v>
      </c>
      <c r="I113" s="66" t="s">
        <v>879</v>
      </c>
      <c r="J113" s="19" t="s">
        <v>1872</v>
      </c>
      <c r="K113" s="20" t="s">
        <v>550</v>
      </c>
      <c r="L113"/>
    </row>
    <row r="114" spans="1:12" ht="90" x14ac:dyDescent="0.25">
      <c r="A114">
        <v>109</v>
      </c>
      <c r="B114" s="19">
        <v>444</v>
      </c>
      <c r="C114" s="18" t="s">
        <v>1008</v>
      </c>
      <c r="D114" s="52" t="s">
        <v>40</v>
      </c>
      <c r="E114" s="19" t="s">
        <v>623</v>
      </c>
      <c r="F114" s="48">
        <v>23.64</v>
      </c>
      <c r="G114" s="48">
        <v>28.6</v>
      </c>
      <c r="H114" s="32">
        <v>46007</v>
      </c>
      <c r="I114" s="66" t="s">
        <v>1009</v>
      </c>
      <c r="J114" s="19" t="s">
        <v>1873</v>
      </c>
      <c r="K114" s="20" t="s">
        <v>1011</v>
      </c>
      <c r="L114"/>
    </row>
    <row r="115" spans="1:12" ht="90" x14ac:dyDescent="0.25">
      <c r="A115">
        <v>110</v>
      </c>
      <c r="B115" s="19">
        <v>451</v>
      </c>
      <c r="C115" s="65" t="s">
        <v>1027</v>
      </c>
      <c r="D115" s="52" t="s">
        <v>40</v>
      </c>
      <c r="E115" s="19" t="s">
        <v>54</v>
      </c>
      <c r="F115" s="48">
        <v>102.36</v>
      </c>
      <c r="G115" s="48">
        <v>123.85</v>
      </c>
      <c r="H115" s="32">
        <v>46008</v>
      </c>
      <c r="I115" s="66" t="s">
        <v>1028</v>
      </c>
      <c r="J115" s="19" t="s">
        <v>1917</v>
      </c>
      <c r="K115" s="20" t="s">
        <v>1030</v>
      </c>
      <c r="L115"/>
    </row>
    <row r="116" spans="1:12" ht="90" x14ac:dyDescent="0.25">
      <c r="A116">
        <v>111</v>
      </c>
      <c r="B116" s="19">
        <v>452</v>
      </c>
      <c r="C116" s="65" t="s">
        <v>1918</v>
      </c>
      <c r="D116" s="52" t="s">
        <v>40</v>
      </c>
      <c r="E116" s="19" t="s">
        <v>52</v>
      </c>
      <c r="F116" s="48">
        <v>11100</v>
      </c>
      <c r="G116" s="48">
        <v>13431</v>
      </c>
      <c r="H116" s="32">
        <v>46008</v>
      </c>
      <c r="I116" s="66" t="s">
        <v>1919</v>
      </c>
      <c r="J116" s="19" t="s">
        <v>1920</v>
      </c>
      <c r="K116" s="20" t="s">
        <v>1921</v>
      </c>
      <c r="L116"/>
    </row>
    <row r="117" spans="1:12" ht="60" x14ac:dyDescent="0.25">
      <c r="A117">
        <v>112</v>
      </c>
      <c r="B117" s="19">
        <v>453</v>
      </c>
      <c r="C117" s="65" t="s">
        <v>1922</v>
      </c>
      <c r="D117" s="52" t="s">
        <v>40</v>
      </c>
      <c r="E117" s="19" t="s">
        <v>1923</v>
      </c>
      <c r="F117" s="48">
        <v>1244.4000000000001</v>
      </c>
      <c r="G117" s="48">
        <v>1505.72</v>
      </c>
      <c r="H117" s="32">
        <v>46009</v>
      </c>
      <c r="I117" s="66" t="s">
        <v>1004</v>
      </c>
      <c r="J117" s="19" t="s">
        <v>1924</v>
      </c>
      <c r="K117" s="20" t="s">
        <v>1925</v>
      </c>
      <c r="L117"/>
    </row>
    <row r="118" spans="1:12" ht="60" x14ac:dyDescent="0.25">
      <c r="A118">
        <v>113</v>
      </c>
      <c r="B118" s="19">
        <v>458</v>
      </c>
      <c r="C118" s="65" t="s">
        <v>1947</v>
      </c>
      <c r="D118" s="52" t="s">
        <v>40</v>
      </c>
      <c r="E118" s="19" t="s">
        <v>69</v>
      </c>
      <c r="F118" s="48">
        <v>2082.64</v>
      </c>
      <c r="G118" s="48">
        <v>2520</v>
      </c>
      <c r="H118" s="32">
        <v>46010</v>
      </c>
      <c r="I118" s="66" t="s">
        <v>1948</v>
      </c>
      <c r="J118" s="19" t="s">
        <v>1920</v>
      </c>
      <c r="K118" s="20" t="s">
        <v>1949</v>
      </c>
      <c r="L118"/>
    </row>
    <row r="119" spans="1:12" ht="60" x14ac:dyDescent="0.25">
      <c r="A119">
        <v>114</v>
      </c>
      <c r="B119" s="19">
        <v>459</v>
      </c>
      <c r="C119" s="65" t="s">
        <v>1950</v>
      </c>
      <c r="D119" s="52" t="s">
        <v>40</v>
      </c>
      <c r="E119" s="19" t="s">
        <v>65</v>
      </c>
      <c r="F119" s="48">
        <v>1298.0999999999999</v>
      </c>
      <c r="G119" s="48">
        <v>1570.7</v>
      </c>
      <c r="H119" s="32">
        <v>46010</v>
      </c>
      <c r="I119" s="66" t="s">
        <v>1951</v>
      </c>
      <c r="J119" s="19" t="s">
        <v>1920</v>
      </c>
      <c r="K119" s="20" t="s">
        <v>1952</v>
      </c>
      <c r="L119"/>
    </row>
    <row r="120" spans="1:12" ht="60" x14ac:dyDescent="0.25">
      <c r="A120">
        <v>115</v>
      </c>
      <c r="B120" s="19">
        <v>460</v>
      </c>
      <c r="C120" s="65" t="s">
        <v>1953</v>
      </c>
      <c r="D120" s="52" t="s">
        <v>40</v>
      </c>
      <c r="E120" s="19" t="s">
        <v>50</v>
      </c>
      <c r="F120" s="48">
        <v>1200</v>
      </c>
      <c r="G120" s="48">
        <v>1200</v>
      </c>
      <c r="H120" s="32">
        <v>46010</v>
      </c>
      <c r="I120" s="66" t="s">
        <v>1597</v>
      </c>
      <c r="J120" s="19" t="s">
        <v>1954</v>
      </c>
      <c r="K120" s="20" t="s">
        <v>1955</v>
      </c>
      <c r="L120"/>
    </row>
    <row r="121" spans="1:12" ht="60" x14ac:dyDescent="0.25">
      <c r="A121">
        <v>116</v>
      </c>
      <c r="B121" s="19">
        <v>461</v>
      </c>
      <c r="C121" s="65" t="s">
        <v>1956</v>
      </c>
      <c r="D121" s="52" t="s">
        <v>40</v>
      </c>
      <c r="E121" s="19" t="s">
        <v>314</v>
      </c>
      <c r="F121" s="48">
        <v>865.29</v>
      </c>
      <c r="G121" s="48">
        <v>1047</v>
      </c>
      <c r="H121" s="32">
        <v>46010</v>
      </c>
      <c r="I121" s="66" t="s">
        <v>227</v>
      </c>
      <c r="J121" s="19" t="s">
        <v>1957</v>
      </c>
      <c r="K121" s="20" t="s">
        <v>1958</v>
      </c>
      <c r="L121"/>
    </row>
    <row r="122" spans="1:12" ht="90" x14ac:dyDescent="0.25">
      <c r="A122">
        <v>117</v>
      </c>
      <c r="B122" s="19">
        <v>462</v>
      </c>
      <c r="C122" s="65" t="s">
        <v>604</v>
      </c>
      <c r="D122" s="52" t="s">
        <v>40</v>
      </c>
      <c r="E122" s="19" t="s">
        <v>54</v>
      </c>
      <c r="F122" s="48">
        <v>148</v>
      </c>
      <c r="G122" s="48">
        <v>148</v>
      </c>
      <c r="H122" s="32">
        <v>46010</v>
      </c>
      <c r="I122" s="66" t="s">
        <v>605</v>
      </c>
      <c r="J122" s="19" t="s">
        <v>1959</v>
      </c>
      <c r="K122" s="20" t="s">
        <v>1960</v>
      </c>
      <c r="L122"/>
    </row>
    <row r="123" spans="1:12" ht="60" x14ac:dyDescent="0.25">
      <c r="A123">
        <v>118</v>
      </c>
      <c r="B123" s="19">
        <v>463</v>
      </c>
      <c r="C123" s="65" t="s">
        <v>1961</v>
      </c>
      <c r="D123" s="52" t="s">
        <v>40</v>
      </c>
      <c r="E123" s="19" t="s">
        <v>50</v>
      </c>
      <c r="F123" s="48">
        <v>1200</v>
      </c>
      <c r="G123" s="48">
        <v>1200</v>
      </c>
      <c r="H123" s="32">
        <v>46013</v>
      </c>
      <c r="I123" s="66" t="s">
        <v>1597</v>
      </c>
      <c r="J123" s="19" t="s">
        <v>1962</v>
      </c>
      <c r="K123" s="20" t="s">
        <v>1963</v>
      </c>
      <c r="L123"/>
    </row>
    <row r="124" spans="1:12" ht="60" x14ac:dyDescent="0.25">
      <c r="A124">
        <v>119</v>
      </c>
      <c r="B124" s="19">
        <v>464</v>
      </c>
      <c r="C124" s="65" t="s">
        <v>1587</v>
      </c>
      <c r="D124" s="52" t="s">
        <v>40</v>
      </c>
      <c r="E124" s="19" t="s">
        <v>530</v>
      </c>
      <c r="F124" s="48">
        <v>826.45</v>
      </c>
      <c r="G124" s="48">
        <v>1000</v>
      </c>
      <c r="H124" s="32">
        <v>46013</v>
      </c>
      <c r="I124" s="66" t="s">
        <v>1964</v>
      </c>
      <c r="J124" s="19" t="s">
        <v>1965</v>
      </c>
      <c r="K124" s="20" t="s">
        <v>1966</v>
      </c>
      <c r="L124"/>
    </row>
    <row r="125" spans="1:12" ht="60" x14ac:dyDescent="0.25">
      <c r="A125">
        <v>120</v>
      </c>
      <c r="B125" s="19">
        <v>465</v>
      </c>
      <c r="C125" s="65" t="s">
        <v>1967</v>
      </c>
      <c r="D125" s="52" t="s">
        <v>40</v>
      </c>
      <c r="E125" s="19" t="s">
        <v>63</v>
      </c>
      <c r="F125" s="48">
        <v>54</v>
      </c>
      <c r="G125" s="48">
        <v>65.34</v>
      </c>
      <c r="H125" s="32">
        <v>46013</v>
      </c>
      <c r="I125" s="66" t="s">
        <v>1968</v>
      </c>
      <c r="J125" s="19" t="s">
        <v>1969</v>
      </c>
      <c r="K125" s="20" t="s">
        <v>1970</v>
      </c>
      <c r="L125"/>
    </row>
    <row r="126" spans="1:12" ht="75" x14ac:dyDescent="0.25">
      <c r="A126">
        <v>121</v>
      </c>
      <c r="B126" s="19">
        <v>466</v>
      </c>
      <c r="C126" s="65" t="s">
        <v>74</v>
      </c>
      <c r="D126" s="52" t="s">
        <v>40</v>
      </c>
      <c r="E126" s="19" t="s">
        <v>63</v>
      </c>
      <c r="F126" s="48">
        <v>45.95</v>
      </c>
      <c r="G126" s="48">
        <v>55.6</v>
      </c>
      <c r="H126" s="32">
        <v>46013</v>
      </c>
      <c r="I126" s="66" t="s">
        <v>66</v>
      </c>
      <c r="J126" s="19" t="s">
        <v>1971</v>
      </c>
      <c r="K126" s="20" t="s">
        <v>322</v>
      </c>
      <c r="L126"/>
    </row>
    <row r="127" spans="1:12" ht="75" x14ac:dyDescent="0.25">
      <c r="A127">
        <v>122</v>
      </c>
      <c r="B127" s="19">
        <v>467</v>
      </c>
      <c r="C127" s="65" t="s">
        <v>74</v>
      </c>
      <c r="D127" s="52" t="s">
        <v>40</v>
      </c>
      <c r="E127" s="19" t="s">
        <v>63</v>
      </c>
      <c r="F127" s="48">
        <v>15.59</v>
      </c>
      <c r="G127" s="48">
        <v>18.86</v>
      </c>
      <c r="H127" s="32">
        <v>46013</v>
      </c>
      <c r="I127" s="66" t="s">
        <v>1972</v>
      </c>
      <c r="J127" s="19" t="s">
        <v>1973</v>
      </c>
      <c r="K127" s="20" t="s">
        <v>322</v>
      </c>
      <c r="L127"/>
    </row>
    <row r="128" spans="1:12" ht="60" x14ac:dyDescent="0.25">
      <c r="A128">
        <v>123</v>
      </c>
      <c r="B128" s="19">
        <v>468</v>
      </c>
      <c r="C128" s="65" t="s">
        <v>1974</v>
      </c>
      <c r="D128" s="52" t="s">
        <v>40</v>
      </c>
      <c r="E128" s="19" t="s">
        <v>1923</v>
      </c>
      <c r="F128" s="48">
        <v>1084.05</v>
      </c>
      <c r="G128" s="48">
        <v>1311.7</v>
      </c>
      <c r="H128" s="32">
        <v>46014</v>
      </c>
      <c r="I128" s="66" t="s">
        <v>1975</v>
      </c>
      <c r="J128" s="19" t="s">
        <v>1976</v>
      </c>
      <c r="K128" s="20" t="s">
        <v>1977</v>
      </c>
      <c r="L128"/>
    </row>
    <row r="129" spans="1:12" ht="90" x14ac:dyDescent="0.25">
      <c r="A129">
        <v>124</v>
      </c>
      <c r="B129" s="19">
        <v>469</v>
      </c>
      <c r="C129" s="65" t="s">
        <v>1027</v>
      </c>
      <c r="D129" s="52" t="s">
        <v>40</v>
      </c>
      <c r="E129" s="19" t="s">
        <v>54</v>
      </c>
      <c r="F129" s="48">
        <v>54.96</v>
      </c>
      <c r="G129" s="48">
        <v>66.5</v>
      </c>
      <c r="H129" s="32">
        <v>46014</v>
      </c>
      <c r="I129" s="66" t="s">
        <v>1028</v>
      </c>
      <c r="J129" s="19" t="s">
        <v>1978</v>
      </c>
      <c r="K129" s="20" t="s">
        <v>1030</v>
      </c>
      <c r="L129"/>
    </row>
    <row r="130" spans="1:12" ht="60" x14ac:dyDescent="0.25">
      <c r="A130">
        <v>125</v>
      </c>
      <c r="B130" s="19">
        <v>470</v>
      </c>
      <c r="C130" s="65" t="s">
        <v>1979</v>
      </c>
      <c r="D130" s="52" t="s">
        <v>40</v>
      </c>
      <c r="E130" s="19" t="s">
        <v>530</v>
      </c>
      <c r="F130" s="48">
        <v>728</v>
      </c>
      <c r="G130" s="48">
        <v>728</v>
      </c>
      <c r="H130" s="32">
        <v>46014</v>
      </c>
      <c r="I130" s="66" t="s">
        <v>1980</v>
      </c>
      <c r="J130" s="19" t="s">
        <v>1981</v>
      </c>
      <c r="K130" s="20" t="s">
        <v>1982</v>
      </c>
      <c r="L130"/>
    </row>
    <row r="131" spans="1:12" ht="90" x14ac:dyDescent="0.25">
      <c r="A131">
        <v>126</v>
      </c>
      <c r="B131" s="19">
        <v>471</v>
      </c>
      <c r="C131" s="65" t="s">
        <v>1983</v>
      </c>
      <c r="D131" s="52" t="s">
        <v>40</v>
      </c>
      <c r="E131" s="19" t="s">
        <v>63</v>
      </c>
      <c r="F131" s="48">
        <v>1000</v>
      </c>
      <c r="G131" s="48">
        <v>1000</v>
      </c>
      <c r="H131" s="32">
        <v>46014</v>
      </c>
      <c r="I131" s="66" t="s">
        <v>1980</v>
      </c>
      <c r="J131" s="19" t="s">
        <v>1984</v>
      </c>
      <c r="K131" s="20" t="s">
        <v>550</v>
      </c>
      <c r="L131"/>
    </row>
    <row r="132" spans="1:12" ht="90" x14ac:dyDescent="0.25">
      <c r="A132">
        <v>127</v>
      </c>
      <c r="B132" s="19">
        <v>472</v>
      </c>
      <c r="C132" s="65" t="s">
        <v>1985</v>
      </c>
      <c r="D132" s="52" t="s">
        <v>40</v>
      </c>
      <c r="E132" s="19" t="s">
        <v>57</v>
      </c>
      <c r="F132" s="48">
        <v>6611.57</v>
      </c>
      <c r="G132" s="48">
        <v>8000</v>
      </c>
      <c r="H132" s="32">
        <v>46014</v>
      </c>
      <c r="I132" s="66" t="s">
        <v>227</v>
      </c>
      <c r="J132" s="19" t="s">
        <v>1986</v>
      </c>
      <c r="K132" s="20" t="s">
        <v>1987</v>
      </c>
      <c r="L132"/>
    </row>
    <row r="133" spans="1:12" ht="90" x14ac:dyDescent="0.25">
      <c r="A133">
        <v>128</v>
      </c>
      <c r="B133" s="19">
        <v>473</v>
      </c>
      <c r="C133" s="65" t="s">
        <v>1988</v>
      </c>
      <c r="D133" s="52" t="s">
        <v>40</v>
      </c>
      <c r="E133" s="19" t="s">
        <v>1989</v>
      </c>
      <c r="F133" s="48">
        <v>3947</v>
      </c>
      <c r="G133" s="48">
        <v>4775.87</v>
      </c>
      <c r="H133" s="32">
        <v>46014</v>
      </c>
      <c r="I133" s="66" t="s">
        <v>1990</v>
      </c>
      <c r="J133" s="19" t="s">
        <v>1991</v>
      </c>
      <c r="K133" s="20" t="s">
        <v>1992</v>
      </c>
      <c r="L133"/>
    </row>
    <row r="134" spans="1:12" ht="90" x14ac:dyDescent="0.25">
      <c r="A134">
        <v>129</v>
      </c>
      <c r="B134" s="19">
        <v>474</v>
      </c>
      <c r="C134" s="65" t="s">
        <v>1993</v>
      </c>
      <c r="D134" s="52" t="s">
        <v>40</v>
      </c>
      <c r="E134" s="19" t="s">
        <v>51</v>
      </c>
      <c r="F134" s="48">
        <v>3000</v>
      </c>
      <c r="G134" s="48">
        <v>3630</v>
      </c>
      <c r="H134" s="32">
        <v>46020</v>
      </c>
      <c r="I134" s="66" t="s">
        <v>1994</v>
      </c>
      <c r="J134" s="19" t="s">
        <v>1995</v>
      </c>
      <c r="K134" s="20" t="s">
        <v>1996</v>
      </c>
      <c r="L134"/>
    </row>
    <row r="135" spans="1:12" ht="60" x14ac:dyDescent="0.25">
      <c r="A135">
        <v>130</v>
      </c>
      <c r="B135" s="19">
        <v>475</v>
      </c>
      <c r="C135" s="65" t="s">
        <v>1997</v>
      </c>
      <c r="D135" s="52" t="s">
        <v>40</v>
      </c>
      <c r="E135" s="19" t="s">
        <v>1998</v>
      </c>
      <c r="F135" s="48">
        <v>5000</v>
      </c>
      <c r="G135" s="48">
        <v>5000</v>
      </c>
      <c r="H135" s="32">
        <v>46020</v>
      </c>
      <c r="I135" s="66" t="s">
        <v>1999</v>
      </c>
      <c r="J135" s="19" t="s">
        <v>2000</v>
      </c>
      <c r="K135" s="20" t="s">
        <v>2001</v>
      </c>
      <c r="L135"/>
    </row>
    <row r="136" spans="1:12" ht="90" x14ac:dyDescent="0.25">
      <c r="A136">
        <v>131</v>
      </c>
      <c r="B136" s="19">
        <v>476</v>
      </c>
      <c r="C136" s="65" t="s">
        <v>2002</v>
      </c>
      <c r="D136" s="52" t="s">
        <v>40</v>
      </c>
      <c r="E136" s="19" t="s">
        <v>62</v>
      </c>
      <c r="F136" s="48">
        <v>171</v>
      </c>
      <c r="G136" s="48">
        <v>171</v>
      </c>
      <c r="H136" s="32">
        <v>46021</v>
      </c>
      <c r="I136" s="66" t="s">
        <v>538</v>
      </c>
      <c r="J136" s="19" t="s">
        <v>2003</v>
      </c>
      <c r="K136" s="20" t="s">
        <v>2004</v>
      </c>
      <c r="L136"/>
    </row>
    <row r="137" spans="1:12" ht="90" x14ac:dyDescent="0.25">
      <c r="B137" s="19"/>
      <c r="C137" s="65"/>
      <c r="D137" s="52" t="s">
        <v>40</v>
      </c>
      <c r="E137" s="19" t="s">
        <v>62</v>
      </c>
      <c r="F137" s="48">
        <v>228</v>
      </c>
      <c r="G137" s="48">
        <v>228</v>
      </c>
      <c r="H137" s="32">
        <v>46021</v>
      </c>
      <c r="I137" s="66" t="s">
        <v>76</v>
      </c>
      <c r="J137" s="19" t="s">
        <v>2005</v>
      </c>
      <c r="K137" s="20" t="s">
        <v>2004</v>
      </c>
      <c r="L137"/>
    </row>
    <row r="138" spans="1:12" ht="90" x14ac:dyDescent="0.25">
      <c r="A138">
        <v>132</v>
      </c>
      <c r="B138" s="19">
        <v>477</v>
      </c>
      <c r="C138" s="65" t="s">
        <v>2006</v>
      </c>
      <c r="D138" s="52" t="s">
        <v>40</v>
      </c>
      <c r="E138" s="19" t="s">
        <v>43</v>
      </c>
      <c r="F138" s="48">
        <v>1256.2</v>
      </c>
      <c r="G138" s="48">
        <v>1520</v>
      </c>
      <c r="H138" s="32">
        <v>46021</v>
      </c>
      <c r="I138" s="66" t="s">
        <v>1270</v>
      </c>
      <c r="J138" s="19" t="s">
        <v>1920</v>
      </c>
      <c r="K138" s="20" t="s">
        <v>2007</v>
      </c>
      <c r="L138"/>
    </row>
    <row r="139" spans="1:12" ht="75" x14ac:dyDescent="0.25">
      <c r="A139">
        <v>133</v>
      </c>
      <c r="B139" s="19">
        <v>478</v>
      </c>
      <c r="C139" s="65" t="s">
        <v>2008</v>
      </c>
      <c r="D139" s="52" t="s">
        <v>40</v>
      </c>
      <c r="E139" s="19" t="s">
        <v>1001</v>
      </c>
      <c r="F139" s="48">
        <v>47.6</v>
      </c>
      <c r="G139" s="48">
        <v>57.6</v>
      </c>
      <c r="H139" s="32">
        <v>46021</v>
      </c>
      <c r="I139" s="66" t="s">
        <v>1004</v>
      </c>
      <c r="J139" s="19" t="s">
        <v>2009</v>
      </c>
      <c r="K139" s="20" t="s">
        <v>2010</v>
      </c>
      <c r="L139"/>
    </row>
    <row r="140" spans="1:12" ht="90" x14ac:dyDescent="0.25">
      <c r="A140">
        <v>134</v>
      </c>
      <c r="B140" s="19">
        <v>479</v>
      </c>
      <c r="C140" s="65" t="s">
        <v>2011</v>
      </c>
      <c r="D140" s="52" t="s">
        <v>40</v>
      </c>
      <c r="E140" s="19" t="s">
        <v>1001</v>
      </c>
      <c r="F140" s="48">
        <v>26.53</v>
      </c>
      <c r="G140" s="48">
        <v>32.1</v>
      </c>
      <c r="H140" s="32">
        <v>46021</v>
      </c>
      <c r="I140" s="66" t="s">
        <v>1004</v>
      </c>
      <c r="J140" s="19" t="s">
        <v>2012</v>
      </c>
      <c r="K140" s="20" t="s">
        <v>2013</v>
      </c>
      <c r="L140"/>
    </row>
    <row r="141" spans="1:12" ht="60" x14ac:dyDescent="0.25">
      <c r="A141">
        <v>135</v>
      </c>
      <c r="B141" s="19">
        <v>480</v>
      </c>
      <c r="C141" s="65" t="s">
        <v>2014</v>
      </c>
      <c r="D141" s="52" t="s">
        <v>40</v>
      </c>
      <c r="E141" s="19" t="s">
        <v>52</v>
      </c>
      <c r="F141" s="48">
        <v>3636.36</v>
      </c>
      <c r="G141" s="48">
        <v>4400</v>
      </c>
      <c r="H141" s="32">
        <v>46021</v>
      </c>
      <c r="I141" s="66" t="s">
        <v>2015</v>
      </c>
      <c r="J141" s="19" t="s">
        <v>1920</v>
      </c>
      <c r="K141" s="20" t="s">
        <v>2016</v>
      </c>
      <c r="L141"/>
    </row>
    <row r="142" spans="1:12" ht="90" x14ac:dyDescent="0.25">
      <c r="A142">
        <v>136</v>
      </c>
      <c r="B142" s="19">
        <v>482</v>
      </c>
      <c r="C142" s="18" t="s">
        <v>555</v>
      </c>
      <c r="D142" s="52" t="s">
        <v>40</v>
      </c>
      <c r="E142" s="19" t="s">
        <v>556</v>
      </c>
      <c r="F142" s="48">
        <v>95.04</v>
      </c>
      <c r="G142" s="48">
        <v>115</v>
      </c>
      <c r="H142" s="32">
        <v>46022</v>
      </c>
      <c r="I142" s="66" t="s">
        <v>1025</v>
      </c>
      <c r="J142" s="19" t="s">
        <v>2021</v>
      </c>
      <c r="K142" s="20" t="s">
        <v>2022</v>
      </c>
      <c r="L142"/>
    </row>
    <row r="143" spans="1:12" ht="60" x14ac:dyDescent="0.25">
      <c r="A143">
        <v>137</v>
      </c>
      <c r="B143" s="19">
        <v>483</v>
      </c>
      <c r="C143" s="18" t="s">
        <v>2023</v>
      </c>
      <c r="D143" s="52" t="s">
        <v>40</v>
      </c>
      <c r="E143" s="19" t="s">
        <v>1923</v>
      </c>
      <c r="F143" s="48">
        <v>5541.6</v>
      </c>
      <c r="G143" s="48">
        <v>6705.34</v>
      </c>
      <c r="H143" s="32">
        <v>46022</v>
      </c>
      <c r="I143" s="66" t="s">
        <v>2024</v>
      </c>
      <c r="J143" s="19" t="s">
        <v>2025</v>
      </c>
      <c r="K143" s="20" t="s">
        <v>2026</v>
      </c>
      <c r="L143"/>
    </row>
    <row r="144" spans="1:12" ht="90" x14ac:dyDescent="0.25">
      <c r="A144">
        <v>138</v>
      </c>
      <c r="B144" s="19">
        <v>484</v>
      </c>
      <c r="C144" s="18" t="s">
        <v>1829</v>
      </c>
      <c r="D144" s="52" t="s">
        <v>40</v>
      </c>
      <c r="E144" s="19" t="s">
        <v>52</v>
      </c>
      <c r="F144" s="48">
        <v>24.45</v>
      </c>
      <c r="G144" s="48">
        <v>29.58</v>
      </c>
      <c r="H144" s="32">
        <v>46022</v>
      </c>
      <c r="I144" s="66" t="s">
        <v>1830</v>
      </c>
      <c r="J144" s="19" t="s">
        <v>2027</v>
      </c>
      <c r="K144" s="20" t="s">
        <v>1832</v>
      </c>
      <c r="L144"/>
    </row>
    <row r="145" spans="1:12" ht="60" x14ac:dyDescent="0.25">
      <c r="A145">
        <v>139</v>
      </c>
      <c r="B145" s="19">
        <v>485</v>
      </c>
      <c r="C145" s="18" t="s">
        <v>1574</v>
      </c>
      <c r="D145" s="52" t="s">
        <v>40</v>
      </c>
      <c r="E145" s="19" t="s">
        <v>43</v>
      </c>
      <c r="F145" s="48">
        <v>2000</v>
      </c>
      <c r="G145" s="48">
        <v>2100</v>
      </c>
      <c r="H145" s="32">
        <v>46022</v>
      </c>
      <c r="I145" s="66" t="s">
        <v>1575</v>
      </c>
      <c r="J145" s="19" t="s">
        <v>1576</v>
      </c>
      <c r="K145" s="20" t="s">
        <v>2028</v>
      </c>
      <c r="L145"/>
    </row>
    <row r="146" spans="1:12" ht="105" x14ac:dyDescent="0.25">
      <c r="A146">
        <v>140</v>
      </c>
      <c r="B146" s="19">
        <v>486</v>
      </c>
      <c r="C146" s="18" t="s">
        <v>2029</v>
      </c>
      <c r="D146" s="52" t="s">
        <v>40</v>
      </c>
      <c r="E146" s="19" t="s">
        <v>2030</v>
      </c>
      <c r="F146" s="48">
        <v>14052</v>
      </c>
      <c r="G146" s="48">
        <v>17002.919999999998</v>
      </c>
      <c r="H146" s="32">
        <v>46022</v>
      </c>
      <c r="I146" s="66" t="s">
        <v>2031</v>
      </c>
      <c r="J146" s="19" t="s">
        <v>2032</v>
      </c>
      <c r="K146" s="20" t="s">
        <v>2033</v>
      </c>
      <c r="L146"/>
    </row>
    <row r="147" spans="1:12" x14ac:dyDescent="0.25">
      <c r="B147" s="19"/>
      <c r="C147" s="18"/>
      <c r="D147" s="52"/>
      <c r="E147" s="22" t="s">
        <v>45</v>
      </c>
      <c r="F147" s="23">
        <f>SUM(F3:F146)</f>
        <v>306245.76000000001</v>
      </c>
      <c r="G147" s="23">
        <f>SUM(G3:G146)</f>
        <v>353155.7699999999</v>
      </c>
      <c r="H147" s="32"/>
      <c r="I147" s="66"/>
      <c r="J147" s="19"/>
      <c r="K147" s="20"/>
      <c r="L147">
        <v>306245.76000000001</v>
      </c>
    </row>
    <row r="148" spans="1:12" x14ac:dyDescent="0.25">
      <c r="B148" s="19"/>
      <c r="C148" s="18"/>
      <c r="D148" s="52"/>
      <c r="E148" s="19"/>
      <c r="F148" s="48"/>
      <c r="G148" s="48"/>
      <c r="H148" s="32"/>
      <c r="I148" s="66"/>
      <c r="J148" s="19"/>
      <c r="K148" s="20"/>
      <c r="L148"/>
    </row>
    <row r="149" spans="1:12" ht="90" x14ac:dyDescent="0.25">
      <c r="A149">
        <v>1</v>
      </c>
      <c r="B149" s="19">
        <v>498</v>
      </c>
      <c r="C149" s="18" t="s">
        <v>2090</v>
      </c>
      <c r="D149" s="30" t="s">
        <v>2091</v>
      </c>
      <c r="E149" s="19" t="s">
        <v>780</v>
      </c>
      <c r="F149" s="31">
        <v>15958</v>
      </c>
      <c r="G149" s="31">
        <v>16755.900000000001</v>
      </c>
      <c r="H149" s="32">
        <v>46057</v>
      </c>
      <c r="I149" s="19" t="s">
        <v>1303</v>
      </c>
      <c r="J149" s="19" t="s">
        <v>2092</v>
      </c>
      <c r="K149" s="19" t="s">
        <v>2093</v>
      </c>
      <c r="L149"/>
    </row>
    <row r="150" spans="1:12" x14ac:dyDescent="0.25">
      <c r="B150" s="19"/>
      <c r="C150" s="18"/>
      <c r="D150" s="52"/>
      <c r="E150" s="22" t="s">
        <v>45</v>
      </c>
      <c r="F150" s="23">
        <f>SUM(F149)</f>
        <v>15958</v>
      </c>
      <c r="G150" s="23">
        <f>SUM(G149)</f>
        <v>16755.900000000001</v>
      </c>
      <c r="H150" s="32"/>
      <c r="I150" s="66"/>
      <c r="J150" s="19"/>
      <c r="K150" s="20"/>
      <c r="L150">
        <v>15958</v>
      </c>
    </row>
    <row r="151" spans="1:12" x14ac:dyDescent="0.25">
      <c r="B151" s="19"/>
      <c r="C151" s="18"/>
      <c r="D151" s="52"/>
      <c r="E151" s="19"/>
      <c r="F151" s="48"/>
      <c r="G151" s="48"/>
      <c r="H151" s="32"/>
      <c r="I151" s="66"/>
      <c r="J151" s="19"/>
      <c r="K151" s="20"/>
      <c r="L151"/>
    </row>
    <row r="152" spans="1:12" ht="90" x14ac:dyDescent="0.25">
      <c r="A152">
        <v>1</v>
      </c>
      <c r="B152" s="19">
        <v>440</v>
      </c>
      <c r="C152" s="41" t="s">
        <v>1845</v>
      </c>
      <c r="D152" s="76" t="s">
        <v>1846</v>
      </c>
      <c r="E152" s="43" t="s">
        <v>41</v>
      </c>
      <c r="F152" s="44">
        <v>17763.5</v>
      </c>
      <c r="G152" s="44">
        <v>18651.68</v>
      </c>
      <c r="H152" s="45">
        <v>46006</v>
      </c>
      <c r="I152" s="43" t="s">
        <v>1847</v>
      </c>
      <c r="J152" s="43" t="s">
        <v>1848</v>
      </c>
      <c r="K152" s="26" t="s">
        <v>1849</v>
      </c>
      <c r="L152"/>
    </row>
    <row r="153" spans="1:12" ht="90" x14ac:dyDescent="0.25">
      <c r="B153" s="19"/>
      <c r="C153" s="41"/>
      <c r="D153" s="76" t="s">
        <v>1846</v>
      </c>
      <c r="E153" s="43" t="s">
        <v>41</v>
      </c>
      <c r="F153" s="44">
        <v>3672.5</v>
      </c>
      <c r="G153" s="44">
        <v>3856.13</v>
      </c>
      <c r="H153" s="45">
        <v>46006</v>
      </c>
      <c r="I153" s="43" t="s">
        <v>1850</v>
      </c>
      <c r="J153" s="43" t="s">
        <v>1851</v>
      </c>
      <c r="K153" s="26" t="s">
        <v>1849</v>
      </c>
      <c r="L153"/>
    </row>
    <row r="154" spans="1:12" ht="90" x14ac:dyDescent="0.25">
      <c r="B154" s="19"/>
      <c r="C154" s="41"/>
      <c r="D154" s="76" t="s">
        <v>1846</v>
      </c>
      <c r="E154" s="43" t="s">
        <v>41</v>
      </c>
      <c r="F154" s="44">
        <v>4050</v>
      </c>
      <c r="G154" s="44">
        <v>4252.5</v>
      </c>
      <c r="H154" s="45">
        <v>46006</v>
      </c>
      <c r="I154" s="43" t="s">
        <v>1852</v>
      </c>
      <c r="J154" s="43" t="s">
        <v>1853</v>
      </c>
      <c r="K154" s="26" t="s">
        <v>1849</v>
      </c>
      <c r="L154"/>
    </row>
    <row r="155" spans="1:12" ht="90" x14ac:dyDescent="0.25">
      <c r="B155" s="19"/>
      <c r="C155" s="41"/>
      <c r="D155" s="76" t="s">
        <v>1846</v>
      </c>
      <c r="E155" s="43" t="s">
        <v>41</v>
      </c>
      <c r="F155" s="44">
        <v>606</v>
      </c>
      <c r="G155" s="44">
        <v>667.98</v>
      </c>
      <c r="H155" s="45">
        <v>46007</v>
      </c>
      <c r="I155" s="43" t="s">
        <v>1809</v>
      </c>
      <c r="J155" s="43" t="s">
        <v>1854</v>
      </c>
      <c r="K155" s="26" t="s">
        <v>1849</v>
      </c>
      <c r="L155"/>
    </row>
    <row r="156" spans="1:12" ht="90" x14ac:dyDescent="0.25">
      <c r="B156" s="19"/>
      <c r="C156" s="41"/>
      <c r="D156" s="76" t="s">
        <v>1846</v>
      </c>
      <c r="E156" s="43" t="s">
        <v>41</v>
      </c>
      <c r="F156" s="44">
        <v>5506.2</v>
      </c>
      <c r="G156" s="44">
        <v>5781.51</v>
      </c>
      <c r="H156" s="45">
        <v>46007</v>
      </c>
      <c r="I156" s="43" t="s">
        <v>1812</v>
      </c>
      <c r="J156" s="43" t="s">
        <v>1855</v>
      </c>
      <c r="K156" s="26" t="s">
        <v>1849</v>
      </c>
      <c r="L156"/>
    </row>
    <row r="157" spans="1:12" ht="90" x14ac:dyDescent="0.25">
      <c r="B157" s="19"/>
      <c r="C157" s="41"/>
      <c r="D157" s="76" t="s">
        <v>1846</v>
      </c>
      <c r="E157" s="43" t="s">
        <v>41</v>
      </c>
      <c r="F157" s="44">
        <v>3068</v>
      </c>
      <c r="G157" s="44">
        <v>3712.28</v>
      </c>
      <c r="H157" s="45">
        <v>46008</v>
      </c>
      <c r="I157" s="43" t="s">
        <v>1856</v>
      </c>
      <c r="J157" s="43" t="s">
        <v>1857</v>
      </c>
      <c r="K157" s="26" t="s">
        <v>1849</v>
      </c>
      <c r="L157"/>
    </row>
    <row r="158" spans="1:12" ht="90" x14ac:dyDescent="0.25">
      <c r="B158" s="19"/>
      <c r="C158" s="41"/>
      <c r="D158" s="76" t="s">
        <v>1846</v>
      </c>
      <c r="E158" s="43" t="s">
        <v>41</v>
      </c>
      <c r="F158" s="44">
        <v>18870</v>
      </c>
      <c r="G158" s="44">
        <v>19813.5</v>
      </c>
      <c r="H158" s="45">
        <v>46014</v>
      </c>
      <c r="I158" s="43" t="s">
        <v>1812</v>
      </c>
      <c r="J158" s="43" t="s">
        <v>1858</v>
      </c>
      <c r="K158" s="26" t="s">
        <v>1849</v>
      </c>
      <c r="L158"/>
    </row>
    <row r="159" spans="1:12" ht="90" x14ac:dyDescent="0.25">
      <c r="B159" s="19"/>
      <c r="C159" s="41"/>
      <c r="D159" s="76" t="s">
        <v>1846</v>
      </c>
      <c r="E159" s="43" t="s">
        <v>41</v>
      </c>
      <c r="F159" s="44">
        <v>2970</v>
      </c>
      <c r="G159" s="44">
        <v>3118.5</v>
      </c>
      <c r="H159" s="45">
        <v>46020</v>
      </c>
      <c r="I159" s="43" t="s">
        <v>1809</v>
      </c>
      <c r="J159" s="43" t="s">
        <v>1859</v>
      </c>
      <c r="K159" s="26" t="s">
        <v>1849</v>
      </c>
      <c r="L159"/>
    </row>
    <row r="160" spans="1:12" ht="105" x14ac:dyDescent="0.25">
      <c r="A160">
        <v>2</v>
      </c>
      <c r="B160" s="19">
        <v>502</v>
      </c>
      <c r="C160" s="18" t="s">
        <v>2108</v>
      </c>
      <c r="D160" s="30" t="s">
        <v>2109</v>
      </c>
      <c r="E160" s="19" t="s">
        <v>43</v>
      </c>
      <c r="F160" s="31">
        <v>6767.6</v>
      </c>
      <c r="G160" s="31">
        <v>8188.8</v>
      </c>
      <c r="H160" s="32">
        <v>46098</v>
      </c>
      <c r="I160" s="19" t="s">
        <v>2110</v>
      </c>
      <c r="J160" s="19" t="s">
        <v>2111</v>
      </c>
      <c r="K160" s="19" t="s">
        <v>2112</v>
      </c>
      <c r="L160"/>
    </row>
    <row r="161" spans="1:12" ht="105" x14ac:dyDescent="0.25">
      <c r="B161" s="19"/>
      <c r="C161" s="18"/>
      <c r="D161" s="30" t="s">
        <v>2109</v>
      </c>
      <c r="E161" s="19" t="s">
        <v>43</v>
      </c>
      <c r="F161" s="31">
        <v>7920</v>
      </c>
      <c r="G161" s="31">
        <v>9583.2000000000007</v>
      </c>
      <c r="H161" s="32">
        <v>46106</v>
      </c>
      <c r="I161" s="19" t="s">
        <v>1865</v>
      </c>
      <c r="J161" s="19" t="s">
        <v>2113</v>
      </c>
      <c r="K161" s="19" t="s">
        <v>2112</v>
      </c>
      <c r="L161"/>
    </row>
    <row r="162" spans="1:12" ht="90" x14ac:dyDescent="0.25">
      <c r="A162">
        <v>3</v>
      </c>
      <c r="B162" s="19">
        <v>508</v>
      </c>
      <c r="C162" s="18" t="s">
        <v>2148</v>
      </c>
      <c r="D162" s="30" t="s">
        <v>2149</v>
      </c>
      <c r="E162" s="19" t="s">
        <v>1322</v>
      </c>
      <c r="F162" s="31">
        <v>165000</v>
      </c>
      <c r="G162" s="31">
        <v>173250</v>
      </c>
      <c r="H162" s="32">
        <v>46146</v>
      </c>
      <c r="I162" s="19" t="s">
        <v>1065</v>
      </c>
      <c r="J162" s="19" t="s">
        <v>2150</v>
      </c>
      <c r="K162" s="19" t="s">
        <v>2151</v>
      </c>
      <c r="L162"/>
    </row>
    <row r="163" spans="1:12" ht="90" x14ac:dyDescent="0.25">
      <c r="A163">
        <v>4</v>
      </c>
      <c r="B163" s="19">
        <v>429</v>
      </c>
      <c r="C163" s="41" t="s">
        <v>1807</v>
      </c>
      <c r="D163" s="76" t="s">
        <v>1808</v>
      </c>
      <c r="E163" s="43" t="s">
        <v>41</v>
      </c>
      <c r="F163" s="44">
        <v>6731.6</v>
      </c>
      <c r="G163" s="44">
        <v>7068.18</v>
      </c>
      <c r="H163" s="45">
        <v>46002</v>
      </c>
      <c r="I163" s="43" t="s">
        <v>1809</v>
      </c>
      <c r="J163" s="43" t="s">
        <v>1810</v>
      </c>
      <c r="K163" s="26" t="s">
        <v>1811</v>
      </c>
      <c r="L163"/>
    </row>
    <row r="164" spans="1:12" ht="90" x14ac:dyDescent="0.25">
      <c r="B164" s="19"/>
      <c r="C164" s="41"/>
      <c r="D164" s="76" t="s">
        <v>1808</v>
      </c>
      <c r="E164" s="43" t="s">
        <v>41</v>
      </c>
      <c r="F164" s="44">
        <v>14475.15</v>
      </c>
      <c r="G164" s="44">
        <v>15198.91</v>
      </c>
      <c r="H164" s="45">
        <v>46002</v>
      </c>
      <c r="I164" s="43" t="s">
        <v>1812</v>
      </c>
      <c r="J164" s="43" t="s">
        <v>1813</v>
      </c>
      <c r="K164" s="26" t="s">
        <v>1811</v>
      </c>
      <c r="L164"/>
    </row>
    <row r="165" spans="1:12" ht="90" x14ac:dyDescent="0.25">
      <c r="A165">
        <v>5</v>
      </c>
      <c r="B165" s="19">
        <v>328</v>
      </c>
      <c r="C165" s="18" t="s">
        <v>1397</v>
      </c>
      <c r="D165" s="52" t="s">
        <v>1398</v>
      </c>
      <c r="E165" s="19" t="s">
        <v>780</v>
      </c>
      <c r="F165" s="48">
        <v>6908</v>
      </c>
      <c r="G165" s="48">
        <v>7253.4</v>
      </c>
      <c r="H165" s="32">
        <v>45945</v>
      </c>
      <c r="I165" s="66" t="s">
        <v>1399</v>
      </c>
      <c r="J165" s="19" t="s">
        <v>1400</v>
      </c>
      <c r="K165" s="20" t="s">
        <v>1401</v>
      </c>
      <c r="L165"/>
    </row>
    <row r="166" spans="1:12" ht="90" x14ac:dyDescent="0.25">
      <c r="B166" s="19"/>
      <c r="C166" s="18"/>
      <c r="D166" s="52" t="s">
        <v>1398</v>
      </c>
      <c r="E166" s="19" t="s">
        <v>780</v>
      </c>
      <c r="F166" s="48">
        <v>487.15</v>
      </c>
      <c r="G166" s="48">
        <v>511.5</v>
      </c>
      <c r="H166" s="32">
        <v>45945</v>
      </c>
      <c r="I166" s="66" t="s">
        <v>1402</v>
      </c>
      <c r="J166" s="19" t="s">
        <v>1403</v>
      </c>
      <c r="K166" s="20" t="s">
        <v>1401</v>
      </c>
      <c r="L166"/>
    </row>
    <row r="167" spans="1:12" ht="90" x14ac:dyDescent="0.25">
      <c r="B167" s="19"/>
      <c r="C167" s="18"/>
      <c r="D167" s="52" t="s">
        <v>1398</v>
      </c>
      <c r="E167" s="19" t="s">
        <v>780</v>
      </c>
      <c r="F167" s="48">
        <v>561</v>
      </c>
      <c r="G167" s="48">
        <v>589.04999999999995</v>
      </c>
      <c r="H167" s="32">
        <v>45945</v>
      </c>
      <c r="I167" s="66" t="s">
        <v>1404</v>
      </c>
      <c r="J167" s="19" t="s">
        <v>1405</v>
      </c>
      <c r="K167" s="20" t="s">
        <v>1401</v>
      </c>
      <c r="L167"/>
    </row>
    <row r="168" spans="1:12" ht="90" x14ac:dyDescent="0.25">
      <c r="B168" s="19"/>
      <c r="C168" s="18"/>
      <c r="D168" s="52" t="s">
        <v>1398</v>
      </c>
      <c r="E168" s="19" t="s">
        <v>780</v>
      </c>
      <c r="F168" s="48">
        <v>2200</v>
      </c>
      <c r="G168" s="48">
        <v>2310</v>
      </c>
      <c r="H168" s="32">
        <v>45950</v>
      </c>
      <c r="I168" s="66" t="s">
        <v>1406</v>
      </c>
      <c r="J168" s="19" t="s">
        <v>1407</v>
      </c>
      <c r="K168" s="20" t="s">
        <v>1401</v>
      </c>
      <c r="L168"/>
    </row>
    <row r="169" spans="1:12" ht="90" x14ac:dyDescent="0.25">
      <c r="B169" s="19"/>
      <c r="C169" s="18"/>
      <c r="D169" s="52" t="s">
        <v>1398</v>
      </c>
      <c r="E169" s="19" t="s">
        <v>780</v>
      </c>
      <c r="F169" s="48">
        <v>3150</v>
      </c>
      <c r="G169" s="48">
        <v>3307.5</v>
      </c>
      <c r="H169" s="32">
        <v>45946</v>
      </c>
      <c r="I169" s="66" t="s">
        <v>1408</v>
      </c>
      <c r="J169" s="19" t="s">
        <v>1409</v>
      </c>
      <c r="K169" s="20" t="s">
        <v>1401</v>
      </c>
      <c r="L169"/>
    </row>
    <row r="170" spans="1:12" ht="90" x14ac:dyDescent="0.25">
      <c r="B170" s="19"/>
      <c r="C170" s="18"/>
      <c r="D170" s="52" t="s">
        <v>1398</v>
      </c>
      <c r="E170" s="19" t="s">
        <v>780</v>
      </c>
      <c r="F170" s="48">
        <v>1221</v>
      </c>
      <c r="G170" s="48">
        <v>1282.05</v>
      </c>
      <c r="H170" s="32">
        <v>45945</v>
      </c>
      <c r="I170" s="66" t="s">
        <v>1410</v>
      </c>
      <c r="J170" s="19" t="s">
        <v>1411</v>
      </c>
      <c r="K170" s="20" t="s">
        <v>1401</v>
      </c>
      <c r="L170"/>
    </row>
    <row r="171" spans="1:12" ht="90" x14ac:dyDescent="0.25">
      <c r="B171" s="19"/>
      <c r="C171" s="18"/>
      <c r="D171" s="52" t="s">
        <v>1398</v>
      </c>
      <c r="E171" s="19" t="s">
        <v>780</v>
      </c>
      <c r="F171" s="48">
        <v>23450</v>
      </c>
      <c r="G171" s="48">
        <v>24622.5</v>
      </c>
      <c r="H171" s="32">
        <v>45950</v>
      </c>
      <c r="I171" s="66" t="s">
        <v>1204</v>
      </c>
      <c r="J171" s="19" t="s">
        <v>1412</v>
      </c>
      <c r="K171" s="20" t="s">
        <v>1401</v>
      </c>
      <c r="L171"/>
    </row>
    <row r="172" spans="1:12" ht="90" x14ac:dyDescent="0.25">
      <c r="B172" s="19"/>
      <c r="C172" s="18"/>
      <c r="D172" s="52" t="s">
        <v>1398</v>
      </c>
      <c r="E172" s="19" t="s">
        <v>780</v>
      </c>
      <c r="F172" s="48">
        <v>16932.3</v>
      </c>
      <c r="G172" s="48">
        <v>17778.919999999998</v>
      </c>
      <c r="H172" s="32">
        <v>45978</v>
      </c>
      <c r="I172" s="66" t="s">
        <v>708</v>
      </c>
      <c r="J172" s="19" t="s">
        <v>1413</v>
      </c>
      <c r="K172" s="20" t="s">
        <v>1401</v>
      </c>
      <c r="L172"/>
    </row>
    <row r="173" spans="1:12" ht="105" x14ac:dyDescent="0.25">
      <c r="A173">
        <v>6</v>
      </c>
      <c r="B173" s="19">
        <v>449</v>
      </c>
      <c r="C173" s="41" t="s">
        <v>1892</v>
      </c>
      <c r="D173" s="42" t="s">
        <v>1893</v>
      </c>
      <c r="E173" s="43" t="s">
        <v>41</v>
      </c>
      <c r="F173" s="44">
        <v>7464</v>
      </c>
      <c r="G173" s="44">
        <v>7837.2</v>
      </c>
      <c r="H173" s="45">
        <v>46009</v>
      </c>
      <c r="I173" s="43" t="s">
        <v>1847</v>
      </c>
      <c r="J173" s="43" t="s">
        <v>1894</v>
      </c>
      <c r="K173" s="43" t="s">
        <v>1895</v>
      </c>
      <c r="L173"/>
    </row>
    <row r="174" spans="1:12" ht="105" x14ac:dyDescent="0.25">
      <c r="B174" s="19"/>
      <c r="C174" s="41"/>
      <c r="D174" s="42" t="s">
        <v>1893</v>
      </c>
      <c r="E174" s="43" t="s">
        <v>41</v>
      </c>
      <c r="F174" s="44">
        <v>2190</v>
      </c>
      <c r="G174" s="44">
        <v>2649.9</v>
      </c>
      <c r="H174" s="45">
        <v>46010</v>
      </c>
      <c r="I174" s="43" t="s">
        <v>1809</v>
      </c>
      <c r="J174" s="43" t="s">
        <v>1896</v>
      </c>
      <c r="K174" s="43" t="s">
        <v>1895</v>
      </c>
      <c r="L174"/>
    </row>
    <row r="175" spans="1:12" ht="105" x14ac:dyDescent="0.25">
      <c r="B175" s="19"/>
      <c r="C175" s="41"/>
      <c r="D175" s="42" t="s">
        <v>1893</v>
      </c>
      <c r="E175" s="43" t="s">
        <v>41</v>
      </c>
      <c r="F175" s="44">
        <v>7758.45</v>
      </c>
      <c r="G175" s="44">
        <v>8146.37</v>
      </c>
      <c r="H175" s="45">
        <v>46010</v>
      </c>
      <c r="I175" s="43" t="s">
        <v>1897</v>
      </c>
      <c r="J175" s="43" t="s">
        <v>1898</v>
      </c>
      <c r="K175" s="43" t="s">
        <v>1895</v>
      </c>
      <c r="L175"/>
    </row>
    <row r="176" spans="1:12" ht="105" x14ac:dyDescent="0.25">
      <c r="B176" s="19"/>
      <c r="C176" s="41"/>
      <c r="D176" s="42" t="s">
        <v>1893</v>
      </c>
      <c r="E176" s="43" t="s">
        <v>41</v>
      </c>
      <c r="F176" s="44">
        <v>596.25</v>
      </c>
      <c r="G176" s="44">
        <v>626.05999999999995</v>
      </c>
      <c r="H176" s="45">
        <v>46010</v>
      </c>
      <c r="I176" s="43" t="s">
        <v>1899</v>
      </c>
      <c r="J176" s="43" t="s">
        <v>1900</v>
      </c>
      <c r="K176" s="43" t="s">
        <v>1895</v>
      </c>
      <c r="L176"/>
    </row>
    <row r="177" spans="1:12" ht="105" x14ac:dyDescent="0.25">
      <c r="B177" s="19"/>
      <c r="C177" s="41"/>
      <c r="D177" s="42" t="s">
        <v>1893</v>
      </c>
      <c r="E177" s="43" t="s">
        <v>41</v>
      </c>
      <c r="F177" s="44">
        <v>15634.35</v>
      </c>
      <c r="G177" s="44">
        <v>16416.07</v>
      </c>
      <c r="H177" s="45">
        <v>46010</v>
      </c>
      <c r="I177" s="43" t="s">
        <v>1901</v>
      </c>
      <c r="J177" s="43" t="s">
        <v>1902</v>
      </c>
      <c r="K177" s="43" t="s">
        <v>1895</v>
      </c>
      <c r="L177"/>
    </row>
    <row r="178" spans="1:12" ht="105" x14ac:dyDescent="0.25">
      <c r="B178" s="19"/>
      <c r="C178" s="41"/>
      <c r="D178" s="42" t="s">
        <v>1893</v>
      </c>
      <c r="E178" s="43" t="s">
        <v>41</v>
      </c>
      <c r="F178" s="44">
        <v>890.4</v>
      </c>
      <c r="G178" s="44">
        <v>934.91</v>
      </c>
      <c r="H178" s="45">
        <v>46010</v>
      </c>
      <c r="I178" s="43" t="s">
        <v>1862</v>
      </c>
      <c r="J178" s="43" t="s">
        <v>1903</v>
      </c>
      <c r="K178" s="43" t="s">
        <v>1895</v>
      </c>
      <c r="L178"/>
    </row>
    <row r="179" spans="1:12" ht="105" x14ac:dyDescent="0.25">
      <c r="B179" s="19"/>
      <c r="C179" s="41"/>
      <c r="D179" s="42" t="s">
        <v>1893</v>
      </c>
      <c r="E179" s="43" t="s">
        <v>41</v>
      </c>
      <c r="F179" s="44">
        <v>1800</v>
      </c>
      <c r="G179" s="44">
        <v>1800</v>
      </c>
      <c r="H179" s="45">
        <v>46013</v>
      </c>
      <c r="I179" s="43" t="s">
        <v>1904</v>
      </c>
      <c r="J179" s="43" t="s">
        <v>1905</v>
      </c>
      <c r="K179" s="43" t="s">
        <v>1895</v>
      </c>
      <c r="L179"/>
    </row>
    <row r="180" spans="1:12" ht="105" x14ac:dyDescent="0.25">
      <c r="B180" s="19"/>
      <c r="C180" s="41"/>
      <c r="D180" s="42" t="s">
        <v>1893</v>
      </c>
      <c r="E180" s="43" t="s">
        <v>41</v>
      </c>
      <c r="F180" s="44">
        <v>12927</v>
      </c>
      <c r="G180" s="44">
        <v>13905.51</v>
      </c>
      <c r="H180" s="45">
        <v>46014</v>
      </c>
      <c r="I180" s="43" t="s">
        <v>1812</v>
      </c>
      <c r="J180" s="43" t="s">
        <v>1906</v>
      </c>
      <c r="K180" s="43" t="s">
        <v>1895</v>
      </c>
      <c r="L180"/>
    </row>
    <row r="181" spans="1:12" ht="105" x14ac:dyDescent="0.25">
      <c r="B181" s="19"/>
      <c r="C181" s="41"/>
      <c r="D181" s="42" t="s">
        <v>1893</v>
      </c>
      <c r="E181" s="43" t="s">
        <v>41</v>
      </c>
      <c r="F181" s="44">
        <v>541.20000000000005</v>
      </c>
      <c r="G181" s="44">
        <v>568.26</v>
      </c>
      <c r="H181" s="45">
        <v>46014</v>
      </c>
      <c r="I181" s="43" t="s">
        <v>1907</v>
      </c>
      <c r="J181" s="43" t="s">
        <v>1908</v>
      </c>
      <c r="K181" s="43" t="s">
        <v>1895</v>
      </c>
      <c r="L181"/>
    </row>
    <row r="182" spans="1:12" ht="105" x14ac:dyDescent="0.25">
      <c r="B182" s="19"/>
      <c r="C182" s="41"/>
      <c r="D182" s="42" t="s">
        <v>1893</v>
      </c>
      <c r="E182" s="43" t="s">
        <v>41</v>
      </c>
      <c r="F182" s="44">
        <v>1062</v>
      </c>
      <c r="G182" s="44">
        <v>1115.0999999999999</v>
      </c>
      <c r="H182" s="45">
        <v>46014</v>
      </c>
      <c r="I182" s="43" t="s">
        <v>815</v>
      </c>
      <c r="J182" s="43" t="s">
        <v>1909</v>
      </c>
      <c r="K182" s="43" t="s">
        <v>1895</v>
      </c>
      <c r="L182"/>
    </row>
    <row r="183" spans="1:12" ht="105" x14ac:dyDescent="0.25">
      <c r="B183" s="19"/>
      <c r="C183" s="41"/>
      <c r="D183" s="42" t="s">
        <v>1893</v>
      </c>
      <c r="E183" s="43" t="s">
        <v>41</v>
      </c>
      <c r="F183" s="44">
        <v>19</v>
      </c>
      <c r="G183" s="44">
        <v>22.99</v>
      </c>
      <c r="H183" s="45">
        <v>46020</v>
      </c>
      <c r="I183" s="43" t="s">
        <v>1809</v>
      </c>
      <c r="J183" s="43" t="s">
        <v>1910</v>
      </c>
      <c r="K183" s="43" t="s">
        <v>1895</v>
      </c>
      <c r="L183"/>
    </row>
    <row r="184" spans="1:12" ht="105" x14ac:dyDescent="0.25">
      <c r="B184" s="19"/>
      <c r="C184" s="41"/>
      <c r="D184" s="42" t="s">
        <v>1893</v>
      </c>
      <c r="E184" s="43" t="s">
        <v>41</v>
      </c>
      <c r="F184" s="44">
        <v>13044</v>
      </c>
      <c r="G184" s="44">
        <v>13696.2</v>
      </c>
      <c r="H184" s="45">
        <v>46021</v>
      </c>
      <c r="I184" s="43" t="s">
        <v>1852</v>
      </c>
      <c r="J184" s="43" t="s">
        <v>1911</v>
      </c>
      <c r="K184" s="43" t="s">
        <v>1895</v>
      </c>
      <c r="L184"/>
    </row>
    <row r="185" spans="1:12" ht="105" x14ac:dyDescent="0.25">
      <c r="B185" s="19"/>
      <c r="C185" s="41"/>
      <c r="D185" s="42" t="s">
        <v>1893</v>
      </c>
      <c r="E185" s="43" t="s">
        <v>41</v>
      </c>
      <c r="F185" s="44">
        <v>769.5</v>
      </c>
      <c r="G185" s="44">
        <v>807.98</v>
      </c>
      <c r="H185" s="45">
        <v>46021</v>
      </c>
      <c r="I185" s="43" t="s">
        <v>1912</v>
      </c>
      <c r="J185" s="43" t="s">
        <v>1913</v>
      </c>
      <c r="K185" s="43" t="s">
        <v>1895</v>
      </c>
      <c r="L185"/>
    </row>
    <row r="186" spans="1:12" ht="105" x14ac:dyDescent="0.25">
      <c r="B186" s="19"/>
      <c r="C186" s="41"/>
      <c r="D186" s="42" t="s">
        <v>1893</v>
      </c>
      <c r="E186" s="43" t="s">
        <v>41</v>
      </c>
      <c r="F186" s="44">
        <v>1800</v>
      </c>
      <c r="G186" s="44">
        <v>1890</v>
      </c>
      <c r="H186" s="45">
        <v>46022</v>
      </c>
      <c r="I186" s="43" t="s">
        <v>1899</v>
      </c>
      <c r="J186" s="43" t="s">
        <v>1914</v>
      </c>
      <c r="K186" s="43" t="s">
        <v>1895</v>
      </c>
      <c r="L186"/>
    </row>
    <row r="187" spans="1:12" ht="105" x14ac:dyDescent="0.25">
      <c r="A187">
        <v>7</v>
      </c>
      <c r="B187" s="19">
        <v>308</v>
      </c>
      <c r="C187" s="18" t="s">
        <v>1320</v>
      </c>
      <c r="D187" s="52" t="s">
        <v>1321</v>
      </c>
      <c r="E187" s="19" t="s">
        <v>1322</v>
      </c>
      <c r="F187" s="48">
        <v>413208</v>
      </c>
      <c r="G187" s="48">
        <v>433868.4</v>
      </c>
      <c r="H187" s="32">
        <v>45931</v>
      </c>
      <c r="I187" s="66" t="s">
        <v>1323</v>
      </c>
      <c r="J187" s="19" t="s">
        <v>1324</v>
      </c>
      <c r="K187" s="20" t="s">
        <v>1325</v>
      </c>
      <c r="L187"/>
    </row>
    <row r="188" spans="1:12" ht="105" x14ac:dyDescent="0.25">
      <c r="A188">
        <v>8</v>
      </c>
      <c r="B188" s="19">
        <v>501</v>
      </c>
      <c r="C188" s="18" t="s">
        <v>2104</v>
      </c>
      <c r="D188" s="30" t="s">
        <v>2105</v>
      </c>
      <c r="E188" s="19" t="s">
        <v>43</v>
      </c>
      <c r="F188" s="31">
        <v>33777</v>
      </c>
      <c r="G188" s="31">
        <v>40870.17</v>
      </c>
      <c r="H188" s="32">
        <v>46093</v>
      </c>
      <c r="I188" s="19" t="s">
        <v>1323</v>
      </c>
      <c r="J188" s="19" t="s">
        <v>2106</v>
      </c>
      <c r="K188" s="19" t="s">
        <v>2107</v>
      </c>
      <c r="L188"/>
    </row>
    <row r="189" spans="1:12" ht="105" x14ac:dyDescent="0.25">
      <c r="A189">
        <v>9</v>
      </c>
      <c r="B189" s="19">
        <v>487</v>
      </c>
      <c r="C189" s="41" t="s">
        <v>2034</v>
      </c>
      <c r="D189" s="42" t="s">
        <v>2035</v>
      </c>
      <c r="E189" s="43" t="s">
        <v>41</v>
      </c>
      <c r="F189" s="44">
        <v>23100</v>
      </c>
      <c r="G189" s="44">
        <v>24255</v>
      </c>
      <c r="H189" s="45">
        <v>46022</v>
      </c>
      <c r="I189" s="43" t="s">
        <v>1847</v>
      </c>
      <c r="J189" s="43" t="s">
        <v>2036</v>
      </c>
      <c r="K189" s="43" t="s">
        <v>2037</v>
      </c>
      <c r="L189"/>
    </row>
    <row r="190" spans="1:12" ht="105" x14ac:dyDescent="0.25">
      <c r="B190" s="19"/>
      <c r="C190" s="41"/>
      <c r="D190" s="42" t="s">
        <v>2035</v>
      </c>
      <c r="E190" s="43" t="s">
        <v>41</v>
      </c>
      <c r="F190" s="44">
        <v>246</v>
      </c>
      <c r="G190" s="44">
        <v>258.3</v>
      </c>
      <c r="H190" s="45">
        <v>46022</v>
      </c>
      <c r="I190" s="43" t="s">
        <v>2038</v>
      </c>
      <c r="J190" s="43" t="s">
        <v>2039</v>
      </c>
      <c r="K190" s="43" t="s">
        <v>2037</v>
      </c>
      <c r="L190"/>
    </row>
    <row r="191" spans="1:12" ht="105" x14ac:dyDescent="0.25">
      <c r="B191" s="19"/>
      <c r="C191" s="41"/>
      <c r="D191" s="42" t="s">
        <v>2035</v>
      </c>
      <c r="E191" s="43" t="s">
        <v>41</v>
      </c>
      <c r="F191" s="44">
        <v>202.5</v>
      </c>
      <c r="G191" s="44">
        <v>245.03</v>
      </c>
      <c r="H191" s="45">
        <v>46022</v>
      </c>
      <c r="I191" s="43" t="s">
        <v>2040</v>
      </c>
      <c r="J191" s="43" t="s">
        <v>2041</v>
      </c>
      <c r="K191" s="43" t="s">
        <v>2037</v>
      </c>
      <c r="L191"/>
    </row>
    <row r="192" spans="1:12" ht="105" x14ac:dyDescent="0.25">
      <c r="B192" s="19"/>
      <c r="C192" s="41"/>
      <c r="D192" s="42" t="s">
        <v>2035</v>
      </c>
      <c r="E192" s="43" t="s">
        <v>41</v>
      </c>
      <c r="F192" s="44">
        <v>1259.0999999999999</v>
      </c>
      <c r="G192" s="44">
        <v>1523.51</v>
      </c>
      <c r="H192" s="45">
        <v>46022</v>
      </c>
      <c r="I192" s="43" t="s">
        <v>2042</v>
      </c>
      <c r="J192" s="43" t="s">
        <v>2043</v>
      </c>
      <c r="K192" s="43" t="s">
        <v>2037</v>
      </c>
      <c r="L192"/>
    </row>
    <row r="193" spans="1:12" ht="105" x14ac:dyDescent="0.25">
      <c r="B193" s="19"/>
      <c r="C193" s="41"/>
      <c r="D193" s="42" t="s">
        <v>2035</v>
      </c>
      <c r="E193" s="43" t="s">
        <v>41</v>
      </c>
      <c r="F193" s="44">
        <v>12225</v>
      </c>
      <c r="G193" s="44">
        <v>12836.25</v>
      </c>
      <c r="H193" s="45">
        <v>46022</v>
      </c>
      <c r="I193" s="43" t="s">
        <v>2044</v>
      </c>
      <c r="J193" s="43" t="s">
        <v>2045</v>
      </c>
      <c r="K193" s="43" t="s">
        <v>2037</v>
      </c>
      <c r="L193"/>
    </row>
    <row r="194" spans="1:12" ht="105" x14ac:dyDescent="0.25">
      <c r="B194" s="19"/>
      <c r="C194" s="41"/>
      <c r="D194" s="42" t="s">
        <v>2035</v>
      </c>
      <c r="E194" s="43" t="s">
        <v>41</v>
      </c>
      <c r="F194" s="44">
        <v>32252.799999999999</v>
      </c>
      <c r="G194" s="44">
        <v>33957.599999999999</v>
      </c>
      <c r="H194" s="45">
        <v>46027</v>
      </c>
      <c r="I194" s="43" t="s">
        <v>1812</v>
      </c>
      <c r="J194" s="43" t="s">
        <v>2046</v>
      </c>
      <c r="K194" s="43" t="s">
        <v>2037</v>
      </c>
      <c r="L194"/>
    </row>
    <row r="195" spans="1:12" ht="105" x14ac:dyDescent="0.25">
      <c r="B195" s="19"/>
      <c r="C195" s="41"/>
      <c r="D195" s="42" t="s">
        <v>2035</v>
      </c>
      <c r="E195" s="43" t="s">
        <v>41</v>
      </c>
      <c r="F195" s="44">
        <v>4371</v>
      </c>
      <c r="G195" s="44">
        <v>4882.3500000000004</v>
      </c>
      <c r="H195" s="45">
        <v>46028</v>
      </c>
      <c r="I195" s="43" t="s">
        <v>1812</v>
      </c>
      <c r="J195" s="43" t="s">
        <v>2047</v>
      </c>
      <c r="K195" s="43" t="s">
        <v>2037</v>
      </c>
      <c r="L195"/>
    </row>
    <row r="196" spans="1:12" ht="105" x14ac:dyDescent="0.25">
      <c r="B196" s="19"/>
      <c r="C196" s="41"/>
      <c r="D196" s="42" t="s">
        <v>2035</v>
      </c>
      <c r="E196" s="43" t="s">
        <v>41</v>
      </c>
      <c r="F196" s="44">
        <v>8574</v>
      </c>
      <c r="G196" s="44">
        <v>10374.540000000001</v>
      </c>
      <c r="H196" s="45">
        <v>46029</v>
      </c>
      <c r="I196" s="43" t="s">
        <v>2042</v>
      </c>
      <c r="J196" s="43" t="s">
        <v>2048</v>
      </c>
      <c r="K196" s="43" t="s">
        <v>2037</v>
      </c>
      <c r="L196"/>
    </row>
    <row r="197" spans="1:12" ht="105" x14ac:dyDescent="0.25">
      <c r="B197" s="19"/>
      <c r="C197" s="41"/>
      <c r="D197" s="42" t="s">
        <v>2035</v>
      </c>
      <c r="E197" s="43" t="s">
        <v>41</v>
      </c>
      <c r="F197" s="44">
        <v>126</v>
      </c>
      <c r="G197" s="44">
        <v>132.30000000000001</v>
      </c>
      <c r="H197" s="45">
        <v>46031</v>
      </c>
      <c r="I197" s="43" t="s">
        <v>1856</v>
      </c>
      <c r="J197" s="43" t="s">
        <v>2049</v>
      </c>
      <c r="K197" s="43" t="s">
        <v>2037</v>
      </c>
      <c r="L197"/>
    </row>
    <row r="198" spans="1:12" ht="105" x14ac:dyDescent="0.25">
      <c r="B198" s="19"/>
      <c r="C198" s="41"/>
      <c r="D198" s="42" t="s">
        <v>2035</v>
      </c>
      <c r="E198" s="43" t="s">
        <v>41</v>
      </c>
      <c r="F198" s="44">
        <v>14636.51</v>
      </c>
      <c r="G198" s="44">
        <v>15368.34</v>
      </c>
      <c r="H198" s="45">
        <v>46034</v>
      </c>
      <c r="I198" s="43" t="s">
        <v>2050</v>
      </c>
      <c r="J198" s="43" t="s">
        <v>2051</v>
      </c>
      <c r="K198" s="43" t="s">
        <v>2037</v>
      </c>
      <c r="L198"/>
    </row>
    <row r="199" spans="1:12" ht="105" x14ac:dyDescent="0.25">
      <c r="B199" s="19"/>
      <c r="C199" s="41"/>
      <c r="D199" s="42" t="s">
        <v>2035</v>
      </c>
      <c r="E199" s="43" t="s">
        <v>41</v>
      </c>
      <c r="F199" s="44">
        <v>5400</v>
      </c>
      <c r="G199" s="44">
        <v>5670</v>
      </c>
      <c r="H199" s="45">
        <v>46038</v>
      </c>
      <c r="I199" s="43" t="s">
        <v>1812</v>
      </c>
      <c r="J199" s="43" t="s">
        <v>2052</v>
      </c>
      <c r="K199" s="43" t="s">
        <v>2037</v>
      </c>
      <c r="L199"/>
    </row>
    <row r="200" spans="1:12" ht="90" x14ac:dyDescent="0.25">
      <c r="A200">
        <v>10</v>
      </c>
      <c r="B200" s="19">
        <v>441</v>
      </c>
      <c r="C200" s="41" t="s">
        <v>1860</v>
      </c>
      <c r="D200" s="76" t="s">
        <v>1861</v>
      </c>
      <c r="E200" s="43" t="s">
        <v>43</v>
      </c>
      <c r="F200" s="44">
        <v>1650</v>
      </c>
      <c r="G200" s="44">
        <v>1996.5</v>
      </c>
      <c r="H200" s="45">
        <v>46006</v>
      </c>
      <c r="I200" s="43" t="s">
        <v>1862</v>
      </c>
      <c r="J200" s="43" t="s">
        <v>1863</v>
      </c>
      <c r="K200" s="26" t="s">
        <v>1864</v>
      </c>
      <c r="L200"/>
    </row>
    <row r="201" spans="1:12" ht="90" x14ac:dyDescent="0.25">
      <c r="B201" s="19"/>
      <c r="C201" s="41"/>
      <c r="D201" s="76" t="s">
        <v>1861</v>
      </c>
      <c r="E201" s="43" t="s">
        <v>43</v>
      </c>
      <c r="F201" s="44">
        <v>32584</v>
      </c>
      <c r="G201" s="44">
        <v>39426.639999999999</v>
      </c>
      <c r="H201" s="45">
        <v>46028</v>
      </c>
      <c r="I201" s="43" t="s">
        <v>1865</v>
      </c>
      <c r="J201" s="43" t="s">
        <v>1866</v>
      </c>
      <c r="K201" s="26" t="s">
        <v>1864</v>
      </c>
      <c r="L201"/>
    </row>
    <row r="202" spans="1:12" ht="90" x14ac:dyDescent="0.25">
      <c r="A202">
        <v>11</v>
      </c>
      <c r="B202" s="19">
        <v>448</v>
      </c>
      <c r="C202" s="77" t="s">
        <v>1885</v>
      </c>
      <c r="D202" s="42" t="s">
        <v>1886</v>
      </c>
      <c r="E202" s="43" t="s">
        <v>43</v>
      </c>
      <c r="F202" s="44">
        <v>239780</v>
      </c>
      <c r="G202" s="44">
        <v>290133.8</v>
      </c>
      <c r="H202" s="45">
        <v>46008</v>
      </c>
      <c r="I202" s="43" t="s">
        <v>1887</v>
      </c>
      <c r="J202" s="43" t="s">
        <v>1888</v>
      </c>
      <c r="K202" s="26" t="s">
        <v>1889</v>
      </c>
      <c r="L202"/>
    </row>
    <row r="203" spans="1:12" ht="90" x14ac:dyDescent="0.25">
      <c r="B203" s="19"/>
      <c r="C203" s="77"/>
      <c r="D203" s="42" t="s">
        <v>1886</v>
      </c>
      <c r="E203" s="43" t="s">
        <v>43</v>
      </c>
      <c r="F203" s="44">
        <v>10887</v>
      </c>
      <c r="G203" s="44">
        <v>13173.27</v>
      </c>
      <c r="H203" s="45">
        <v>46055</v>
      </c>
      <c r="I203" s="43" t="s">
        <v>1890</v>
      </c>
      <c r="J203" s="43" t="s">
        <v>1891</v>
      </c>
      <c r="K203" s="26" t="s">
        <v>1889</v>
      </c>
      <c r="L203"/>
    </row>
    <row r="204" spans="1:12" ht="90" x14ac:dyDescent="0.25">
      <c r="A204">
        <v>12</v>
      </c>
      <c r="B204" s="43">
        <v>457</v>
      </c>
      <c r="C204" s="77" t="s">
        <v>1935</v>
      </c>
      <c r="D204" s="42" t="s">
        <v>1936</v>
      </c>
      <c r="E204" s="43" t="s">
        <v>43</v>
      </c>
      <c r="F204" s="44">
        <v>86518</v>
      </c>
      <c r="G204" s="44">
        <v>104686.78</v>
      </c>
      <c r="H204" s="45">
        <v>46009</v>
      </c>
      <c r="I204" s="43" t="s">
        <v>1937</v>
      </c>
      <c r="J204" s="43" t="s">
        <v>1938</v>
      </c>
      <c r="K204" s="26" t="s">
        <v>1939</v>
      </c>
      <c r="L204"/>
    </row>
    <row r="205" spans="1:12" ht="90" x14ac:dyDescent="0.25">
      <c r="B205" s="43"/>
      <c r="C205" s="77"/>
      <c r="D205" s="42" t="s">
        <v>1936</v>
      </c>
      <c r="E205" s="43" t="s">
        <v>43</v>
      </c>
      <c r="F205" s="44">
        <v>2174</v>
      </c>
      <c r="G205" s="44">
        <v>2630.54</v>
      </c>
      <c r="H205" s="45">
        <v>46027</v>
      </c>
      <c r="I205" s="43" t="s">
        <v>1940</v>
      </c>
      <c r="J205" s="43" t="s">
        <v>1941</v>
      </c>
      <c r="K205" s="26" t="s">
        <v>1939</v>
      </c>
      <c r="L205"/>
    </row>
    <row r="206" spans="1:12" ht="90" x14ac:dyDescent="0.25">
      <c r="B206" s="43"/>
      <c r="C206" s="77"/>
      <c r="D206" s="42" t="s">
        <v>1936</v>
      </c>
      <c r="E206" s="43" t="s">
        <v>43</v>
      </c>
      <c r="F206" s="44">
        <v>33057</v>
      </c>
      <c r="G206" s="44">
        <v>39999</v>
      </c>
      <c r="H206" s="45">
        <v>46052</v>
      </c>
      <c r="I206" s="43" t="s">
        <v>1942</v>
      </c>
      <c r="J206" s="43" t="s">
        <v>1943</v>
      </c>
      <c r="K206" s="26" t="s">
        <v>1939</v>
      </c>
      <c r="L206"/>
    </row>
    <row r="207" spans="1:12" ht="90" x14ac:dyDescent="0.25">
      <c r="B207" s="43"/>
      <c r="C207" s="77"/>
      <c r="D207" s="42" t="s">
        <v>1936</v>
      </c>
      <c r="E207" s="43" t="s">
        <v>43</v>
      </c>
      <c r="F207" s="44">
        <v>25900</v>
      </c>
      <c r="G207" s="44">
        <v>31339</v>
      </c>
      <c r="H207" s="45">
        <v>46064</v>
      </c>
      <c r="I207" s="43" t="s">
        <v>1944</v>
      </c>
      <c r="J207" s="43" t="s">
        <v>1945</v>
      </c>
      <c r="K207" s="26" t="s">
        <v>1939</v>
      </c>
      <c r="L207"/>
    </row>
    <row r="208" spans="1:12" ht="90" x14ac:dyDescent="0.25">
      <c r="B208" s="43"/>
      <c r="C208" s="77"/>
      <c r="D208" s="42" t="s">
        <v>1936</v>
      </c>
      <c r="E208" s="43" t="s">
        <v>43</v>
      </c>
      <c r="F208" s="44">
        <v>30600</v>
      </c>
      <c r="G208" s="44">
        <v>37026</v>
      </c>
      <c r="H208" s="45">
        <v>46077</v>
      </c>
      <c r="I208" s="43" t="s">
        <v>1065</v>
      </c>
      <c r="J208" s="43" t="s">
        <v>1946</v>
      </c>
      <c r="K208" s="26" t="s">
        <v>1939</v>
      </c>
      <c r="L208"/>
    </row>
    <row r="209" spans="1:12" ht="90" x14ac:dyDescent="0.25">
      <c r="A209">
        <v>13</v>
      </c>
      <c r="B209" s="19">
        <v>496</v>
      </c>
      <c r="C209" s="18" t="s">
        <v>2080</v>
      </c>
      <c r="D209" s="30" t="s">
        <v>2081</v>
      </c>
      <c r="E209" s="19" t="s">
        <v>2082</v>
      </c>
      <c r="F209" s="31">
        <v>100000</v>
      </c>
      <c r="G209" s="31">
        <v>100000</v>
      </c>
      <c r="H209" s="32">
        <v>46031</v>
      </c>
      <c r="I209" s="19" t="s">
        <v>2083</v>
      </c>
      <c r="J209" s="19" t="s">
        <v>2084</v>
      </c>
      <c r="K209" s="19" t="s">
        <v>2085</v>
      </c>
      <c r="L209"/>
    </row>
    <row r="210" spans="1:12" ht="90" x14ac:dyDescent="0.25">
      <c r="A210">
        <v>14</v>
      </c>
      <c r="B210" s="19">
        <v>500</v>
      </c>
      <c r="C210" s="18" t="s">
        <v>2100</v>
      </c>
      <c r="D210" s="30" t="s">
        <v>2101</v>
      </c>
      <c r="E210" s="19" t="s">
        <v>43</v>
      </c>
      <c r="F210" s="31">
        <v>111600</v>
      </c>
      <c r="G210" s="31">
        <v>135036</v>
      </c>
      <c r="H210" s="32">
        <v>46077</v>
      </c>
      <c r="I210" s="19" t="s">
        <v>1065</v>
      </c>
      <c r="J210" s="19" t="s">
        <v>2102</v>
      </c>
      <c r="K210" s="19" t="s">
        <v>2103</v>
      </c>
      <c r="L210"/>
    </row>
    <row r="211" spans="1:12" ht="90" x14ac:dyDescent="0.25">
      <c r="A211">
        <v>15</v>
      </c>
      <c r="B211" s="19">
        <v>505</v>
      </c>
      <c r="C211" s="18" t="s">
        <v>2136</v>
      </c>
      <c r="D211" s="30" t="s">
        <v>2137</v>
      </c>
      <c r="E211" s="19" t="s">
        <v>43</v>
      </c>
      <c r="F211" s="31">
        <v>205000</v>
      </c>
      <c r="G211" s="31">
        <v>248050</v>
      </c>
      <c r="H211" s="32">
        <v>46112</v>
      </c>
      <c r="I211" s="19" t="s">
        <v>2138</v>
      </c>
      <c r="J211" s="19" t="s">
        <v>2139</v>
      </c>
      <c r="K211" s="19" t="s">
        <v>2140</v>
      </c>
      <c r="L211"/>
    </row>
    <row r="212" spans="1:12" ht="90" x14ac:dyDescent="0.25">
      <c r="B212" s="19"/>
      <c r="C212" s="18"/>
      <c r="D212" s="30" t="s">
        <v>2137</v>
      </c>
      <c r="E212" s="19" t="s">
        <v>43</v>
      </c>
      <c r="F212" s="31">
        <v>468800</v>
      </c>
      <c r="G212" s="31">
        <v>567248</v>
      </c>
      <c r="H212" s="32">
        <v>46119</v>
      </c>
      <c r="I212" s="19" t="s">
        <v>2141</v>
      </c>
      <c r="J212" s="19" t="s">
        <v>2142</v>
      </c>
      <c r="K212" s="19" t="s">
        <v>2140</v>
      </c>
      <c r="L212"/>
    </row>
    <row r="213" spans="1:12" ht="90" x14ac:dyDescent="0.25">
      <c r="A213">
        <v>16</v>
      </c>
      <c r="B213" s="19">
        <v>507</v>
      </c>
      <c r="C213" s="18" t="s">
        <v>2143</v>
      </c>
      <c r="D213" s="30" t="s">
        <v>2144</v>
      </c>
      <c r="E213" s="19" t="s">
        <v>43</v>
      </c>
      <c r="F213" s="31">
        <v>1223139.67</v>
      </c>
      <c r="G213" s="31">
        <v>1479999</v>
      </c>
      <c r="H213" s="32">
        <v>46121</v>
      </c>
      <c r="I213" s="19" t="s">
        <v>2145</v>
      </c>
      <c r="J213" s="19" t="s">
        <v>2146</v>
      </c>
      <c r="K213" s="19" t="s">
        <v>2147</v>
      </c>
      <c r="L213"/>
    </row>
    <row r="214" spans="1:12" ht="90" x14ac:dyDescent="0.25">
      <c r="A214">
        <v>17</v>
      </c>
      <c r="B214" s="19">
        <v>499</v>
      </c>
      <c r="C214" s="78" t="s">
        <v>2094</v>
      </c>
      <c r="D214" s="78" t="s">
        <v>2095</v>
      </c>
      <c r="E214" s="79" t="s">
        <v>2096</v>
      </c>
      <c r="F214" s="31">
        <v>225000</v>
      </c>
      <c r="G214" s="31">
        <v>225000</v>
      </c>
      <c r="H214" s="80">
        <v>46063</v>
      </c>
      <c r="I214" s="84" t="s">
        <v>2097</v>
      </c>
      <c r="J214" s="78" t="s">
        <v>2098</v>
      </c>
      <c r="K214" s="81" t="s">
        <v>2099</v>
      </c>
      <c r="L214"/>
    </row>
    <row r="215" spans="1:12" ht="90" x14ac:dyDescent="0.25">
      <c r="A215">
        <v>18</v>
      </c>
      <c r="B215" s="19">
        <v>506</v>
      </c>
      <c r="C215" s="78" t="s">
        <v>2153</v>
      </c>
      <c r="D215" s="78" t="s">
        <v>2154</v>
      </c>
      <c r="E215" s="79" t="s">
        <v>2155</v>
      </c>
      <c r="F215" s="31">
        <v>3735</v>
      </c>
      <c r="G215" s="31">
        <v>3922</v>
      </c>
      <c r="H215" s="80">
        <v>46115</v>
      </c>
      <c r="I215" s="84" t="s">
        <v>2156</v>
      </c>
      <c r="J215" s="78" t="s">
        <v>2157</v>
      </c>
      <c r="K215" s="81" t="s">
        <v>2158</v>
      </c>
      <c r="L215"/>
    </row>
    <row r="216" spans="1:12" ht="90" x14ac:dyDescent="0.25">
      <c r="B216" s="19"/>
      <c r="C216" s="78"/>
      <c r="D216" s="78" t="s">
        <v>2154</v>
      </c>
      <c r="E216" s="79" t="s">
        <v>2155</v>
      </c>
      <c r="F216" s="31">
        <v>4460</v>
      </c>
      <c r="G216" s="31">
        <v>5396.6</v>
      </c>
      <c r="H216" s="80">
        <v>46126</v>
      </c>
      <c r="I216" s="84" t="s">
        <v>2159</v>
      </c>
      <c r="J216" s="78" t="s">
        <v>2160</v>
      </c>
      <c r="K216" s="81" t="s">
        <v>2158</v>
      </c>
      <c r="L216"/>
    </row>
    <row r="217" spans="1:12" ht="90" x14ac:dyDescent="0.25">
      <c r="B217" s="19"/>
      <c r="C217" s="78"/>
      <c r="D217" s="78" t="s">
        <v>2154</v>
      </c>
      <c r="E217" s="79" t="s">
        <v>2155</v>
      </c>
      <c r="F217" s="31">
        <v>36970</v>
      </c>
      <c r="G217" s="31">
        <v>38818.5</v>
      </c>
      <c r="H217" s="80">
        <v>46134</v>
      </c>
      <c r="I217" s="84" t="s">
        <v>2161</v>
      </c>
      <c r="J217" s="78" t="s">
        <v>2162</v>
      </c>
      <c r="K217" s="81" t="s">
        <v>2158</v>
      </c>
      <c r="L217"/>
    </row>
    <row r="218" spans="1:12" ht="90" x14ac:dyDescent="0.25">
      <c r="B218" s="19"/>
      <c r="C218" s="78"/>
      <c r="D218" s="78" t="s">
        <v>2154</v>
      </c>
      <c r="E218" s="79" t="s">
        <v>2155</v>
      </c>
      <c r="F218" s="31">
        <v>26025</v>
      </c>
      <c r="G218" s="31">
        <v>27326</v>
      </c>
      <c r="H218" s="80">
        <v>46134</v>
      </c>
      <c r="I218" s="84" t="s">
        <v>2163</v>
      </c>
      <c r="J218" s="78" t="s">
        <v>2164</v>
      </c>
      <c r="K218" s="81" t="s">
        <v>2158</v>
      </c>
      <c r="L218"/>
    </row>
    <row r="219" spans="1:12" ht="90" x14ac:dyDescent="0.25">
      <c r="B219" s="19"/>
      <c r="C219" s="78"/>
      <c r="D219" s="78" t="s">
        <v>2154</v>
      </c>
      <c r="E219" s="79" t="s">
        <v>2155</v>
      </c>
      <c r="F219" s="31">
        <v>55100</v>
      </c>
      <c r="G219" s="31">
        <v>57855</v>
      </c>
      <c r="H219" s="80">
        <v>46139</v>
      </c>
      <c r="I219" s="84" t="s">
        <v>2165</v>
      </c>
      <c r="J219" s="78" t="s">
        <v>2166</v>
      </c>
      <c r="K219" s="81" t="s">
        <v>2158</v>
      </c>
      <c r="L219"/>
    </row>
    <row r="220" spans="1:12" ht="90" x14ac:dyDescent="0.25">
      <c r="B220" s="19"/>
      <c r="C220" s="78"/>
      <c r="D220" s="78" t="s">
        <v>2154</v>
      </c>
      <c r="E220" s="79" t="s">
        <v>2155</v>
      </c>
      <c r="F220" s="31">
        <v>7041.4</v>
      </c>
      <c r="G220" s="31">
        <v>7393.47</v>
      </c>
      <c r="H220" s="80">
        <v>46141</v>
      </c>
      <c r="I220" s="84" t="s">
        <v>2161</v>
      </c>
      <c r="J220" s="78" t="s">
        <v>2167</v>
      </c>
      <c r="K220" s="81" t="s">
        <v>2158</v>
      </c>
      <c r="L220"/>
    </row>
    <row r="221" spans="1:12" ht="90" x14ac:dyDescent="0.25">
      <c r="B221" s="19"/>
      <c r="C221" s="78"/>
      <c r="D221" s="78" t="s">
        <v>2154</v>
      </c>
      <c r="E221" s="79" t="s">
        <v>2155</v>
      </c>
      <c r="F221" s="31">
        <v>144560</v>
      </c>
      <c r="G221" s="31">
        <v>151788</v>
      </c>
      <c r="H221" s="80">
        <v>46147</v>
      </c>
      <c r="I221" s="84" t="s">
        <v>800</v>
      </c>
      <c r="J221" s="78" t="s">
        <v>2168</v>
      </c>
      <c r="K221" s="81" t="s">
        <v>2158</v>
      </c>
      <c r="L221"/>
    </row>
    <row r="222" spans="1:12" ht="90" x14ac:dyDescent="0.25">
      <c r="B222" s="19"/>
      <c r="C222" s="78"/>
      <c r="D222" s="78" t="s">
        <v>2154</v>
      </c>
      <c r="E222" s="79" t="s">
        <v>2155</v>
      </c>
      <c r="F222" s="31">
        <v>6947</v>
      </c>
      <c r="G222" s="31">
        <v>7294.35</v>
      </c>
      <c r="H222" s="80">
        <v>46149</v>
      </c>
      <c r="I222" s="84" t="s">
        <v>1303</v>
      </c>
      <c r="J222" s="78" t="s">
        <v>2169</v>
      </c>
      <c r="K222" s="81" t="s">
        <v>2158</v>
      </c>
      <c r="L222"/>
    </row>
    <row r="223" spans="1:12" ht="90" x14ac:dyDescent="0.25">
      <c r="B223" s="19"/>
      <c r="C223" s="78"/>
      <c r="D223" s="78" t="s">
        <v>2154</v>
      </c>
      <c r="E223" s="79" t="s">
        <v>2155</v>
      </c>
      <c r="F223" s="31">
        <v>1030552</v>
      </c>
      <c r="G223" s="31">
        <v>1082079.6000000001</v>
      </c>
      <c r="H223" s="80">
        <v>46155</v>
      </c>
      <c r="I223" s="84" t="s">
        <v>800</v>
      </c>
      <c r="J223" s="78" t="s">
        <v>2170</v>
      </c>
      <c r="K223" s="81" t="s">
        <v>2158</v>
      </c>
      <c r="L223"/>
    </row>
    <row r="224" spans="1:12" ht="120" x14ac:dyDescent="0.25">
      <c r="A224">
        <v>19</v>
      </c>
      <c r="B224" s="19">
        <v>497</v>
      </c>
      <c r="C224" s="18" t="s">
        <v>2086</v>
      </c>
      <c r="D224" s="30" t="s">
        <v>2087</v>
      </c>
      <c r="E224" s="19" t="s">
        <v>43</v>
      </c>
      <c r="F224" s="31">
        <v>8677.69</v>
      </c>
      <c r="G224" s="31">
        <v>10500</v>
      </c>
      <c r="H224" s="32">
        <v>46031</v>
      </c>
      <c r="I224" s="19" t="s">
        <v>1244</v>
      </c>
      <c r="J224" s="19" t="s">
        <v>2088</v>
      </c>
      <c r="K224" s="19" t="s">
        <v>2089</v>
      </c>
      <c r="L224"/>
    </row>
    <row r="225" spans="1:12" ht="90" x14ac:dyDescent="0.25">
      <c r="A225">
        <v>20</v>
      </c>
      <c r="B225" s="19">
        <v>503</v>
      </c>
      <c r="C225" s="18" t="s">
        <v>2114</v>
      </c>
      <c r="D225" s="30" t="s">
        <v>2115</v>
      </c>
      <c r="E225" s="19" t="s">
        <v>43</v>
      </c>
      <c r="F225" s="31">
        <v>13000</v>
      </c>
      <c r="G225" s="31">
        <v>15730</v>
      </c>
      <c r="H225" s="32">
        <v>46104</v>
      </c>
      <c r="I225" s="19" t="s">
        <v>1399</v>
      </c>
      <c r="J225" s="19" t="s">
        <v>2116</v>
      </c>
      <c r="K225" s="19" t="s">
        <v>2117</v>
      </c>
      <c r="L225"/>
    </row>
    <row r="226" spans="1:12" x14ac:dyDescent="0.25">
      <c r="B226" s="19"/>
      <c r="C226" s="18"/>
      <c r="D226" s="30"/>
      <c r="E226" s="22" t="s">
        <v>45</v>
      </c>
      <c r="F226" s="23">
        <f>SUM(F152:F225)</f>
        <v>5061941.82</v>
      </c>
      <c r="G226" s="23">
        <f>SUM(G152:G225)</f>
        <v>5709304.4799999986</v>
      </c>
      <c r="H226" s="32"/>
      <c r="I226" s="19"/>
      <c r="J226" s="19"/>
      <c r="K226" s="19"/>
      <c r="L226">
        <v>5061941.82</v>
      </c>
    </row>
    <row r="227" spans="1:12" x14ac:dyDescent="0.25">
      <c r="B227" s="19"/>
      <c r="C227" s="18"/>
      <c r="D227" s="30"/>
      <c r="E227" s="19"/>
      <c r="F227" s="31"/>
      <c r="G227" s="31"/>
      <c r="H227" s="32"/>
      <c r="I227" s="19"/>
      <c r="J227" s="19"/>
      <c r="K227" s="19"/>
      <c r="L227"/>
    </row>
    <row r="228" spans="1:12" ht="90" x14ac:dyDescent="0.25">
      <c r="A228">
        <v>1</v>
      </c>
      <c r="B228" s="19">
        <v>312</v>
      </c>
      <c r="C228" s="18" t="s">
        <v>1338</v>
      </c>
      <c r="D228" s="30" t="s">
        <v>1339</v>
      </c>
      <c r="E228" s="19" t="s">
        <v>43</v>
      </c>
      <c r="F228" s="48">
        <v>690</v>
      </c>
      <c r="G228" s="48">
        <v>834.9</v>
      </c>
      <c r="H228" s="32">
        <v>45936</v>
      </c>
      <c r="I228" s="66" t="s">
        <v>1340</v>
      </c>
      <c r="J228" s="19" t="s">
        <v>1341</v>
      </c>
      <c r="K228" s="20" t="s">
        <v>1342</v>
      </c>
      <c r="L228"/>
    </row>
    <row r="229" spans="1:12" ht="90" x14ac:dyDescent="0.25">
      <c r="A229">
        <v>2</v>
      </c>
      <c r="B229" s="19">
        <v>322</v>
      </c>
      <c r="C229" s="18" t="s">
        <v>1378</v>
      </c>
      <c r="D229" s="30" t="s">
        <v>1379</v>
      </c>
      <c r="E229" s="19" t="s">
        <v>58</v>
      </c>
      <c r="F229" s="48">
        <v>2708.54</v>
      </c>
      <c r="G229" s="48">
        <v>2843.97</v>
      </c>
      <c r="H229" s="32">
        <v>45944</v>
      </c>
      <c r="I229" s="66" t="s">
        <v>1380</v>
      </c>
      <c r="J229" s="19" t="s">
        <v>1381</v>
      </c>
      <c r="K229" s="20" t="s">
        <v>1382</v>
      </c>
      <c r="L229"/>
    </row>
    <row r="230" spans="1:12" ht="90" x14ac:dyDescent="0.25">
      <c r="A230">
        <v>3</v>
      </c>
      <c r="B230" s="19">
        <v>346</v>
      </c>
      <c r="C230" s="18" t="s">
        <v>1505</v>
      </c>
      <c r="D230" s="30" t="s">
        <v>1506</v>
      </c>
      <c r="E230" s="19" t="s">
        <v>41</v>
      </c>
      <c r="F230" s="48">
        <v>5805</v>
      </c>
      <c r="G230" s="48">
        <v>6095.25</v>
      </c>
      <c r="H230" s="32">
        <v>45958</v>
      </c>
      <c r="I230" s="66" t="s">
        <v>1488</v>
      </c>
      <c r="J230" s="19" t="s">
        <v>1507</v>
      </c>
      <c r="K230" s="20" t="s">
        <v>1481</v>
      </c>
      <c r="L230"/>
    </row>
    <row r="231" spans="1:12" ht="90" x14ac:dyDescent="0.25">
      <c r="B231" s="19"/>
      <c r="C231" s="18"/>
      <c r="D231" s="30" t="s">
        <v>1506</v>
      </c>
      <c r="E231" s="19" t="s">
        <v>41</v>
      </c>
      <c r="F231" s="48">
        <v>62158.55</v>
      </c>
      <c r="G231" s="48">
        <v>65266.48</v>
      </c>
      <c r="H231" s="32">
        <v>45958</v>
      </c>
      <c r="I231" s="66" t="s">
        <v>42</v>
      </c>
      <c r="J231" s="19" t="s">
        <v>1508</v>
      </c>
      <c r="K231" s="20" t="s">
        <v>1481</v>
      </c>
      <c r="L231"/>
    </row>
    <row r="232" spans="1:12" ht="90" x14ac:dyDescent="0.25">
      <c r="B232" s="19"/>
      <c r="C232" s="18"/>
      <c r="D232" s="30" t="s">
        <v>1506</v>
      </c>
      <c r="E232" s="19" t="s">
        <v>41</v>
      </c>
      <c r="F232" s="48">
        <v>30031.200000000001</v>
      </c>
      <c r="G232" s="48">
        <v>31532.78</v>
      </c>
      <c r="H232" s="32">
        <v>45958</v>
      </c>
      <c r="I232" s="66" t="s">
        <v>72</v>
      </c>
      <c r="J232" s="19" t="s">
        <v>1509</v>
      </c>
      <c r="K232" s="20" t="s">
        <v>1481</v>
      </c>
      <c r="L232"/>
    </row>
    <row r="233" spans="1:12" ht="90" x14ac:dyDescent="0.25">
      <c r="B233" s="19"/>
      <c r="C233" s="18"/>
      <c r="D233" s="30" t="s">
        <v>1506</v>
      </c>
      <c r="E233" s="19" t="s">
        <v>41</v>
      </c>
      <c r="F233" s="48">
        <v>121472.8</v>
      </c>
      <c r="G233" s="48">
        <v>127546.44</v>
      </c>
      <c r="H233" s="32">
        <v>45958</v>
      </c>
      <c r="I233" s="66" t="s">
        <v>1490</v>
      </c>
      <c r="J233" s="19" t="s">
        <v>1510</v>
      </c>
      <c r="K233" s="20" t="s">
        <v>1481</v>
      </c>
      <c r="L233"/>
    </row>
    <row r="234" spans="1:12" ht="90" x14ac:dyDescent="0.25">
      <c r="B234" s="19"/>
      <c r="C234" s="18"/>
      <c r="D234" s="30" t="s">
        <v>1506</v>
      </c>
      <c r="E234" s="19" t="s">
        <v>41</v>
      </c>
      <c r="F234" s="48">
        <v>66528.7</v>
      </c>
      <c r="G234" s="48">
        <v>69855.13</v>
      </c>
      <c r="H234" s="32">
        <v>45958</v>
      </c>
      <c r="I234" s="66" t="s">
        <v>44</v>
      </c>
      <c r="J234" s="19" t="s">
        <v>1511</v>
      </c>
      <c r="K234" s="20" t="s">
        <v>1481</v>
      </c>
      <c r="L234"/>
    </row>
    <row r="235" spans="1:12" ht="90" x14ac:dyDescent="0.25">
      <c r="B235" s="19"/>
      <c r="C235" s="18"/>
      <c r="D235" s="30" t="s">
        <v>1506</v>
      </c>
      <c r="E235" s="19" t="s">
        <v>41</v>
      </c>
      <c r="F235" s="48">
        <v>123831.33</v>
      </c>
      <c r="G235" s="48">
        <v>130022.9</v>
      </c>
      <c r="H235" s="32">
        <v>45958</v>
      </c>
      <c r="I235" s="66" t="s">
        <v>503</v>
      </c>
      <c r="J235" s="19" t="s">
        <v>1512</v>
      </c>
      <c r="K235" s="20" t="s">
        <v>1481</v>
      </c>
      <c r="L235"/>
    </row>
    <row r="236" spans="1:12" ht="90" x14ac:dyDescent="0.25">
      <c r="B236" s="19"/>
      <c r="C236" s="18"/>
      <c r="D236" s="30" t="s">
        <v>1506</v>
      </c>
      <c r="E236" s="19" t="s">
        <v>41</v>
      </c>
      <c r="F236" s="48">
        <v>1235.2</v>
      </c>
      <c r="G236" s="48">
        <v>1296.96</v>
      </c>
      <c r="H236" s="32">
        <v>45958</v>
      </c>
      <c r="I236" s="66" t="s">
        <v>71</v>
      </c>
      <c r="J236" s="19" t="s">
        <v>1513</v>
      </c>
      <c r="K236" s="20" t="s">
        <v>1481</v>
      </c>
      <c r="L236"/>
    </row>
    <row r="237" spans="1:12" ht="90" x14ac:dyDescent="0.25">
      <c r="B237" s="19"/>
      <c r="C237" s="18"/>
      <c r="D237" s="30" t="s">
        <v>1506</v>
      </c>
      <c r="E237" s="19" t="s">
        <v>41</v>
      </c>
      <c r="F237" s="48">
        <v>4752</v>
      </c>
      <c r="G237" s="48">
        <v>4989.6000000000004</v>
      </c>
      <c r="H237" s="32">
        <v>45958</v>
      </c>
      <c r="I237" s="66" t="s">
        <v>497</v>
      </c>
      <c r="J237" s="19" t="s">
        <v>1514</v>
      </c>
      <c r="K237" s="20" t="s">
        <v>1481</v>
      </c>
      <c r="L237"/>
    </row>
    <row r="238" spans="1:12" ht="90" x14ac:dyDescent="0.25">
      <c r="B238" s="19"/>
      <c r="C238" s="18"/>
      <c r="D238" s="30" t="s">
        <v>1506</v>
      </c>
      <c r="E238" s="19" t="s">
        <v>41</v>
      </c>
      <c r="F238" s="48">
        <v>38225.53</v>
      </c>
      <c r="G238" s="48">
        <v>40136.81</v>
      </c>
      <c r="H238" s="32">
        <v>45958</v>
      </c>
      <c r="I238" s="66" t="s">
        <v>1256</v>
      </c>
      <c r="J238" s="19" t="s">
        <v>1515</v>
      </c>
      <c r="K238" s="20" t="s">
        <v>1481</v>
      </c>
      <c r="L238"/>
    </row>
    <row r="239" spans="1:12" ht="90" x14ac:dyDescent="0.25">
      <c r="B239" s="19"/>
      <c r="C239" s="18"/>
      <c r="D239" s="30" t="s">
        <v>1506</v>
      </c>
      <c r="E239" s="19" t="s">
        <v>41</v>
      </c>
      <c r="F239" s="48">
        <v>35720</v>
      </c>
      <c r="G239" s="48">
        <v>37506</v>
      </c>
      <c r="H239" s="32">
        <v>45958</v>
      </c>
      <c r="I239" s="66" t="s">
        <v>491</v>
      </c>
      <c r="J239" s="19" t="s">
        <v>1516</v>
      </c>
      <c r="K239" s="20" t="s">
        <v>1481</v>
      </c>
      <c r="L239"/>
    </row>
    <row r="240" spans="1:12" ht="90" x14ac:dyDescent="0.25">
      <c r="B240" s="19"/>
      <c r="C240" s="18"/>
      <c r="D240" s="30" t="s">
        <v>1506</v>
      </c>
      <c r="E240" s="19" t="s">
        <v>41</v>
      </c>
      <c r="F240" s="48">
        <v>2856</v>
      </c>
      <c r="G240" s="48">
        <v>2998.8</v>
      </c>
      <c r="H240" s="32">
        <v>45958</v>
      </c>
      <c r="I240" s="66" t="s">
        <v>1486</v>
      </c>
      <c r="J240" s="19" t="s">
        <v>1517</v>
      </c>
      <c r="K240" s="20" t="s">
        <v>1481</v>
      </c>
      <c r="L240"/>
    </row>
    <row r="241" spans="1:12" ht="90" x14ac:dyDescent="0.25">
      <c r="A241">
        <v>4</v>
      </c>
      <c r="B241" s="19">
        <v>344</v>
      </c>
      <c r="C241" s="18" t="s">
        <v>1478</v>
      </c>
      <c r="D241" s="30" t="s">
        <v>1479</v>
      </c>
      <c r="E241" s="19" t="s">
        <v>41</v>
      </c>
      <c r="F241" s="48">
        <v>20302</v>
      </c>
      <c r="G241" s="48">
        <v>21317.1</v>
      </c>
      <c r="H241" s="32">
        <v>45958</v>
      </c>
      <c r="I241" s="66" t="s">
        <v>497</v>
      </c>
      <c r="J241" s="19" t="s">
        <v>1480</v>
      </c>
      <c r="K241" s="20" t="s">
        <v>1481</v>
      </c>
      <c r="L241"/>
    </row>
    <row r="242" spans="1:12" ht="90" x14ac:dyDescent="0.25">
      <c r="B242" s="19"/>
      <c r="C242" s="18"/>
      <c r="D242" s="30" t="s">
        <v>1479</v>
      </c>
      <c r="E242" s="19" t="s">
        <v>41</v>
      </c>
      <c r="F242" s="48">
        <v>23121.05</v>
      </c>
      <c r="G242" s="48">
        <v>24277.1</v>
      </c>
      <c r="H242" s="32">
        <v>45958</v>
      </c>
      <c r="I242" s="66" t="s">
        <v>44</v>
      </c>
      <c r="J242" s="19" t="s">
        <v>1482</v>
      </c>
      <c r="K242" s="20" t="s">
        <v>1481</v>
      </c>
      <c r="L242"/>
    </row>
    <row r="243" spans="1:12" ht="90" x14ac:dyDescent="0.25">
      <c r="B243" s="19"/>
      <c r="C243" s="18"/>
      <c r="D243" s="30" t="s">
        <v>1479</v>
      </c>
      <c r="E243" s="19" t="s">
        <v>41</v>
      </c>
      <c r="F243" s="48">
        <v>26214.47</v>
      </c>
      <c r="G243" s="48">
        <v>27525.19</v>
      </c>
      <c r="H243" s="32">
        <v>45958</v>
      </c>
      <c r="I243" s="66" t="s">
        <v>503</v>
      </c>
      <c r="J243" s="19" t="s">
        <v>1483</v>
      </c>
      <c r="K243" s="20" t="s">
        <v>1481</v>
      </c>
      <c r="L243"/>
    </row>
    <row r="244" spans="1:12" ht="90" x14ac:dyDescent="0.25">
      <c r="B244" s="19"/>
      <c r="C244" s="18"/>
      <c r="D244" s="30" t="s">
        <v>1479</v>
      </c>
      <c r="E244" s="19" t="s">
        <v>41</v>
      </c>
      <c r="F244" s="48">
        <v>24821.09</v>
      </c>
      <c r="G244" s="48">
        <v>26062.14</v>
      </c>
      <c r="H244" s="32">
        <v>45958</v>
      </c>
      <c r="I244" s="66" t="s">
        <v>72</v>
      </c>
      <c r="J244" s="19" t="s">
        <v>1484</v>
      </c>
      <c r="K244" s="20" t="s">
        <v>1481</v>
      </c>
      <c r="L244"/>
    </row>
    <row r="245" spans="1:12" ht="90" x14ac:dyDescent="0.25">
      <c r="B245" s="19"/>
      <c r="C245" s="18"/>
      <c r="D245" s="30" t="s">
        <v>1479</v>
      </c>
      <c r="E245" s="19" t="s">
        <v>41</v>
      </c>
      <c r="F245" s="48">
        <v>32821.660000000003</v>
      </c>
      <c r="G245" s="48">
        <v>34462.74</v>
      </c>
      <c r="H245" s="32">
        <v>45958</v>
      </c>
      <c r="I245" s="66" t="s">
        <v>1256</v>
      </c>
      <c r="J245" s="19" t="s">
        <v>1485</v>
      </c>
      <c r="K245" s="20" t="s">
        <v>1481</v>
      </c>
      <c r="L245"/>
    </row>
    <row r="246" spans="1:12" ht="90" x14ac:dyDescent="0.25">
      <c r="B246" s="19"/>
      <c r="C246" s="18"/>
      <c r="D246" s="30" t="s">
        <v>1479</v>
      </c>
      <c r="E246" s="19" t="s">
        <v>41</v>
      </c>
      <c r="F246" s="48">
        <v>45260</v>
      </c>
      <c r="G246" s="48">
        <v>47523</v>
      </c>
      <c r="H246" s="32">
        <v>45958</v>
      </c>
      <c r="I246" s="66" t="s">
        <v>1486</v>
      </c>
      <c r="J246" s="19" t="s">
        <v>1487</v>
      </c>
      <c r="K246" s="20" t="s">
        <v>1481</v>
      </c>
      <c r="L246"/>
    </row>
    <row r="247" spans="1:12" ht="90" x14ac:dyDescent="0.25">
      <c r="B247" s="19"/>
      <c r="C247" s="18"/>
      <c r="D247" s="30" t="s">
        <v>1479</v>
      </c>
      <c r="E247" s="19" t="s">
        <v>41</v>
      </c>
      <c r="F247" s="48">
        <v>10282</v>
      </c>
      <c r="G247" s="48">
        <v>10796.1</v>
      </c>
      <c r="H247" s="32">
        <v>45958</v>
      </c>
      <c r="I247" s="66" t="s">
        <v>1488</v>
      </c>
      <c r="J247" s="19" t="s">
        <v>1489</v>
      </c>
      <c r="K247" s="20" t="s">
        <v>1481</v>
      </c>
      <c r="L247"/>
    </row>
    <row r="248" spans="1:12" ht="90" x14ac:dyDescent="0.25">
      <c r="B248" s="19"/>
      <c r="C248" s="18"/>
      <c r="D248" s="30" t="s">
        <v>1479</v>
      </c>
      <c r="E248" s="19" t="s">
        <v>41</v>
      </c>
      <c r="F248" s="48">
        <v>2354.44</v>
      </c>
      <c r="G248" s="48">
        <v>2472.16</v>
      </c>
      <c r="H248" s="32">
        <v>45958</v>
      </c>
      <c r="I248" s="66" t="s">
        <v>1490</v>
      </c>
      <c r="J248" s="19" t="s">
        <v>1491</v>
      </c>
      <c r="K248" s="20" t="s">
        <v>1481</v>
      </c>
      <c r="L248"/>
    </row>
    <row r="249" spans="1:12" ht="90" x14ac:dyDescent="0.25">
      <c r="B249" s="19"/>
      <c r="C249" s="18"/>
      <c r="D249" s="30" t="s">
        <v>1479</v>
      </c>
      <c r="E249" s="19" t="s">
        <v>41</v>
      </c>
      <c r="F249" s="48">
        <v>19425</v>
      </c>
      <c r="G249" s="48">
        <v>20396.25</v>
      </c>
      <c r="H249" s="32">
        <v>45958</v>
      </c>
      <c r="I249" s="66" t="s">
        <v>1228</v>
      </c>
      <c r="J249" s="19" t="s">
        <v>1492</v>
      </c>
      <c r="K249" s="20" t="s">
        <v>1481</v>
      </c>
      <c r="L249"/>
    </row>
    <row r="250" spans="1:12" ht="90" x14ac:dyDescent="0.25">
      <c r="B250" s="19"/>
      <c r="C250" s="18"/>
      <c r="D250" s="30" t="s">
        <v>1479</v>
      </c>
      <c r="E250" s="19" t="s">
        <v>41</v>
      </c>
      <c r="F250" s="48">
        <v>8992.5</v>
      </c>
      <c r="G250" s="48">
        <v>9442.1299999999992</v>
      </c>
      <c r="H250" s="32">
        <v>45961</v>
      </c>
      <c r="I250" s="66" t="s">
        <v>1493</v>
      </c>
      <c r="J250" s="19" t="s">
        <v>1494</v>
      </c>
      <c r="K250" s="20" t="s">
        <v>1481</v>
      </c>
      <c r="L250"/>
    </row>
    <row r="251" spans="1:12" ht="90" x14ac:dyDescent="0.25">
      <c r="B251" s="19"/>
      <c r="C251" s="18"/>
      <c r="D251" s="30" t="s">
        <v>1479</v>
      </c>
      <c r="E251" s="19" t="s">
        <v>41</v>
      </c>
      <c r="F251" s="48">
        <v>167819.32</v>
      </c>
      <c r="G251" s="48">
        <v>176210.28</v>
      </c>
      <c r="H251" s="32">
        <v>45961</v>
      </c>
      <c r="I251" s="66" t="s">
        <v>42</v>
      </c>
      <c r="J251" s="19" t="s">
        <v>1495</v>
      </c>
      <c r="K251" s="20" t="s">
        <v>1481</v>
      </c>
      <c r="L251"/>
    </row>
    <row r="252" spans="1:12" ht="90" x14ac:dyDescent="0.25">
      <c r="A252">
        <v>5</v>
      </c>
      <c r="B252" s="19">
        <v>345</v>
      </c>
      <c r="C252" s="18" t="s">
        <v>1496</v>
      </c>
      <c r="D252" s="30" t="s">
        <v>1497</v>
      </c>
      <c r="E252" s="19" t="s">
        <v>41</v>
      </c>
      <c r="F252" s="48">
        <v>8298</v>
      </c>
      <c r="G252" s="48">
        <v>8712.9</v>
      </c>
      <c r="H252" s="32">
        <v>45958</v>
      </c>
      <c r="I252" s="66" t="s">
        <v>44</v>
      </c>
      <c r="J252" s="19" t="s">
        <v>1498</v>
      </c>
      <c r="K252" s="20" t="s">
        <v>1481</v>
      </c>
      <c r="L252"/>
    </row>
    <row r="253" spans="1:12" ht="90" x14ac:dyDescent="0.25">
      <c r="B253" s="19"/>
      <c r="C253" s="18"/>
      <c r="D253" s="30" t="s">
        <v>1497</v>
      </c>
      <c r="E253" s="19" t="s">
        <v>41</v>
      </c>
      <c r="F253" s="48">
        <v>58.8</v>
      </c>
      <c r="G253" s="48">
        <v>61.74</v>
      </c>
      <c r="H253" s="32">
        <v>45958</v>
      </c>
      <c r="I253" s="66" t="s">
        <v>1256</v>
      </c>
      <c r="J253" s="19" t="s">
        <v>1499</v>
      </c>
      <c r="K253" s="20" t="s">
        <v>1481</v>
      </c>
      <c r="L253"/>
    </row>
    <row r="254" spans="1:12" ht="90" x14ac:dyDescent="0.25">
      <c r="B254" s="19"/>
      <c r="C254" s="18"/>
      <c r="D254" s="30" t="s">
        <v>1497</v>
      </c>
      <c r="E254" s="19" t="s">
        <v>41</v>
      </c>
      <c r="F254" s="48">
        <v>4330</v>
      </c>
      <c r="G254" s="48">
        <v>4546.5</v>
      </c>
      <c r="H254" s="32">
        <v>45958</v>
      </c>
      <c r="I254" s="66" t="s">
        <v>1500</v>
      </c>
      <c r="J254" s="19" t="s">
        <v>1501</v>
      </c>
      <c r="K254" s="20" t="s">
        <v>1481</v>
      </c>
      <c r="L254"/>
    </row>
    <row r="255" spans="1:12" ht="90" x14ac:dyDescent="0.25">
      <c r="B255" s="19"/>
      <c r="C255" s="18"/>
      <c r="D255" s="30" t="s">
        <v>1497</v>
      </c>
      <c r="E255" s="19" t="s">
        <v>41</v>
      </c>
      <c r="F255" s="48">
        <v>2443.12</v>
      </c>
      <c r="G255" s="48">
        <v>2565.2800000000002</v>
      </c>
      <c r="H255" s="32">
        <v>45958</v>
      </c>
      <c r="I255" s="66" t="s">
        <v>42</v>
      </c>
      <c r="J255" s="19" t="s">
        <v>1502</v>
      </c>
      <c r="K255" s="20" t="s">
        <v>1481</v>
      </c>
      <c r="L255"/>
    </row>
    <row r="256" spans="1:12" ht="90" x14ac:dyDescent="0.25">
      <c r="B256" s="19"/>
      <c r="C256" s="18"/>
      <c r="D256" s="30" t="s">
        <v>1497</v>
      </c>
      <c r="E256" s="19" t="s">
        <v>41</v>
      </c>
      <c r="F256" s="48">
        <v>3042</v>
      </c>
      <c r="G256" s="48">
        <v>3194.1</v>
      </c>
      <c r="H256" s="32">
        <v>45958</v>
      </c>
      <c r="I256" s="66" t="s">
        <v>503</v>
      </c>
      <c r="J256" s="19" t="s">
        <v>1503</v>
      </c>
      <c r="K256" s="20" t="s">
        <v>1481</v>
      </c>
      <c r="L256"/>
    </row>
    <row r="257" spans="1:12" ht="90" x14ac:dyDescent="0.25">
      <c r="B257" s="19"/>
      <c r="C257" s="18"/>
      <c r="D257" s="30" t="s">
        <v>1497</v>
      </c>
      <c r="E257" s="19" t="s">
        <v>41</v>
      </c>
      <c r="F257" s="48">
        <v>58769</v>
      </c>
      <c r="G257" s="48">
        <v>61707.45</v>
      </c>
      <c r="H257" s="32">
        <v>45958</v>
      </c>
      <c r="I257" s="66" t="s">
        <v>491</v>
      </c>
      <c r="J257" s="19" t="s">
        <v>1504</v>
      </c>
      <c r="K257" s="20" t="s">
        <v>1481</v>
      </c>
      <c r="L257"/>
    </row>
    <row r="258" spans="1:12" ht="90" x14ac:dyDescent="0.25">
      <c r="A258">
        <v>6</v>
      </c>
      <c r="B258" s="19">
        <v>333</v>
      </c>
      <c r="C258" s="18" t="s">
        <v>1432</v>
      </c>
      <c r="D258" s="30" t="s">
        <v>1433</v>
      </c>
      <c r="E258" s="19" t="s">
        <v>47</v>
      </c>
      <c r="F258" s="48">
        <v>2406</v>
      </c>
      <c r="G258" s="48">
        <v>2911.26</v>
      </c>
      <c r="H258" s="32">
        <v>45951</v>
      </c>
      <c r="I258" s="66" t="s">
        <v>658</v>
      </c>
      <c r="J258" s="19" t="s">
        <v>1434</v>
      </c>
      <c r="K258" s="20" t="s">
        <v>1435</v>
      </c>
      <c r="L258"/>
    </row>
    <row r="259" spans="1:12" ht="90" x14ac:dyDescent="0.25">
      <c r="A259">
        <v>7</v>
      </c>
      <c r="B259" s="19">
        <v>334</v>
      </c>
      <c r="C259" s="18" t="s">
        <v>1436</v>
      </c>
      <c r="D259" s="30" t="s">
        <v>1437</v>
      </c>
      <c r="E259" s="19" t="s">
        <v>47</v>
      </c>
      <c r="F259" s="48">
        <v>770</v>
      </c>
      <c r="G259" s="48">
        <v>931.7</v>
      </c>
      <c r="H259" s="32">
        <v>45951</v>
      </c>
      <c r="I259" s="66" t="s">
        <v>1438</v>
      </c>
      <c r="J259" s="19" t="s">
        <v>1439</v>
      </c>
      <c r="K259" s="20" t="s">
        <v>1435</v>
      </c>
      <c r="L259"/>
    </row>
    <row r="260" spans="1:12" ht="90" x14ac:dyDescent="0.25">
      <c r="A260">
        <v>8</v>
      </c>
      <c r="B260" s="19">
        <v>323</v>
      </c>
      <c r="C260" s="18" t="s">
        <v>1383</v>
      </c>
      <c r="D260" s="30" t="s">
        <v>1384</v>
      </c>
      <c r="E260" s="19" t="s">
        <v>47</v>
      </c>
      <c r="F260" s="48">
        <v>6096</v>
      </c>
      <c r="G260" s="48">
        <v>7376.16</v>
      </c>
      <c r="H260" s="32">
        <v>45945</v>
      </c>
      <c r="I260" s="66" t="s">
        <v>658</v>
      </c>
      <c r="J260" s="19" t="s">
        <v>1385</v>
      </c>
      <c r="K260" s="20" t="s">
        <v>1386</v>
      </c>
      <c r="L260"/>
    </row>
    <row r="261" spans="1:12" ht="195" x14ac:dyDescent="0.25">
      <c r="A261">
        <v>9</v>
      </c>
      <c r="B261" s="19">
        <v>411</v>
      </c>
      <c r="C261" s="18" t="s">
        <v>1751</v>
      </c>
      <c r="D261" s="30" t="s">
        <v>1752</v>
      </c>
      <c r="E261" s="19" t="s">
        <v>41</v>
      </c>
      <c r="F261" s="48">
        <v>2453</v>
      </c>
      <c r="G261" s="48">
        <v>2575.65</v>
      </c>
      <c r="H261" s="32">
        <v>45994</v>
      </c>
      <c r="I261" s="66" t="s">
        <v>72</v>
      </c>
      <c r="J261" s="19" t="s">
        <v>1753</v>
      </c>
      <c r="K261" s="20" t="s">
        <v>1754</v>
      </c>
      <c r="L261"/>
    </row>
    <row r="262" spans="1:12" ht="90" x14ac:dyDescent="0.25">
      <c r="A262">
        <v>10</v>
      </c>
      <c r="B262" s="19">
        <v>324</v>
      </c>
      <c r="C262" s="18" t="s">
        <v>1387</v>
      </c>
      <c r="D262" s="30" t="s">
        <v>1388</v>
      </c>
      <c r="E262" s="19" t="s">
        <v>47</v>
      </c>
      <c r="F262" s="48">
        <v>19460</v>
      </c>
      <c r="G262" s="48">
        <v>23546.6</v>
      </c>
      <c r="H262" s="32">
        <v>45945</v>
      </c>
      <c r="I262" s="66" t="s">
        <v>658</v>
      </c>
      <c r="J262" s="19" t="s">
        <v>1389</v>
      </c>
      <c r="K262" s="20" t="s">
        <v>1386</v>
      </c>
      <c r="L262"/>
    </row>
    <row r="263" spans="1:12" ht="90" x14ac:dyDescent="0.25">
      <c r="A263">
        <v>11</v>
      </c>
      <c r="B263" s="19">
        <v>335</v>
      </c>
      <c r="C263" s="18" t="s">
        <v>1440</v>
      </c>
      <c r="D263" s="30" t="s">
        <v>1441</v>
      </c>
      <c r="E263" s="19" t="s">
        <v>1151</v>
      </c>
      <c r="F263" s="48">
        <v>2204</v>
      </c>
      <c r="G263" s="48">
        <v>2666.84</v>
      </c>
      <c r="H263" s="32">
        <v>45951</v>
      </c>
      <c r="I263" s="66" t="s">
        <v>1442</v>
      </c>
      <c r="J263" s="19" t="s">
        <v>1443</v>
      </c>
      <c r="K263" s="20" t="s">
        <v>1444</v>
      </c>
      <c r="L263"/>
    </row>
    <row r="264" spans="1:12" ht="90" x14ac:dyDescent="0.25">
      <c r="B264" s="19"/>
      <c r="C264" s="82"/>
      <c r="D264" s="30" t="s">
        <v>1441</v>
      </c>
      <c r="E264" s="19" t="s">
        <v>1151</v>
      </c>
      <c r="F264" s="48">
        <v>4200</v>
      </c>
      <c r="G264" s="48">
        <v>5082</v>
      </c>
      <c r="H264" s="32">
        <v>45957</v>
      </c>
      <c r="I264" s="66" t="s">
        <v>1445</v>
      </c>
      <c r="J264" s="19" t="s">
        <v>1446</v>
      </c>
      <c r="K264" s="20" t="s">
        <v>1444</v>
      </c>
      <c r="L264"/>
    </row>
    <row r="265" spans="1:12" ht="90" x14ac:dyDescent="0.25">
      <c r="B265" s="19"/>
      <c r="C265" s="18"/>
      <c r="D265" s="30" t="s">
        <v>1441</v>
      </c>
      <c r="E265" s="19" t="s">
        <v>1151</v>
      </c>
      <c r="F265" s="48">
        <v>256</v>
      </c>
      <c r="G265" s="48">
        <v>309.76</v>
      </c>
      <c r="H265" s="32">
        <v>45957</v>
      </c>
      <c r="I265" s="66" t="s">
        <v>1447</v>
      </c>
      <c r="J265" s="19" t="s">
        <v>1448</v>
      </c>
      <c r="K265" s="20" t="s">
        <v>1444</v>
      </c>
      <c r="L265"/>
    </row>
    <row r="266" spans="1:12" ht="120" x14ac:dyDescent="0.25">
      <c r="A266">
        <v>12</v>
      </c>
      <c r="B266" s="19">
        <v>343</v>
      </c>
      <c r="C266" s="72" t="s">
        <v>1474</v>
      </c>
      <c r="D266" s="30" t="s">
        <v>1475</v>
      </c>
      <c r="E266" s="19" t="s">
        <v>47</v>
      </c>
      <c r="F266" s="48">
        <v>740</v>
      </c>
      <c r="G266" s="48">
        <v>895.4</v>
      </c>
      <c r="H266" s="32">
        <v>45958</v>
      </c>
      <c r="I266" s="66" t="s">
        <v>658</v>
      </c>
      <c r="J266" s="19" t="s">
        <v>1476</v>
      </c>
      <c r="K266" s="20" t="s">
        <v>1477</v>
      </c>
      <c r="L266"/>
    </row>
    <row r="267" spans="1:12" ht="90" x14ac:dyDescent="0.25">
      <c r="A267">
        <v>13</v>
      </c>
      <c r="B267" s="19">
        <v>350</v>
      </c>
      <c r="C267" s="18" t="s">
        <v>1529</v>
      </c>
      <c r="D267" s="30" t="s">
        <v>1530</v>
      </c>
      <c r="E267" s="19" t="s">
        <v>43</v>
      </c>
      <c r="F267" s="48">
        <v>119600</v>
      </c>
      <c r="G267" s="48">
        <v>144716</v>
      </c>
      <c r="H267" s="32">
        <v>45961</v>
      </c>
      <c r="I267" s="66" t="s">
        <v>1531</v>
      </c>
      <c r="J267" s="19" t="s">
        <v>1532</v>
      </c>
      <c r="K267" s="20" t="s">
        <v>1533</v>
      </c>
      <c r="L267"/>
    </row>
    <row r="268" spans="1:12" ht="120" x14ac:dyDescent="0.25">
      <c r="A268">
        <v>14</v>
      </c>
      <c r="B268" s="19">
        <v>376</v>
      </c>
      <c r="C268" s="18" t="s">
        <v>1609</v>
      </c>
      <c r="D268" s="30" t="s">
        <v>1610</v>
      </c>
      <c r="E268" s="19" t="s">
        <v>780</v>
      </c>
      <c r="F268" s="48">
        <v>5796.05</v>
      </c>
      <c r="G268" s="48">
        <v>7013.22</v>
      </c>
      <c r="H268" s="32">
        <v>45980</v>
      </c>
      <c r="I268" s="66" t="s">
        <v>708</v>
      </c>
      <c r="J268" s="19" t="s">
        <v>1611</v>
      </c>
      <c r="K268" s="20" t="s">
        <v>1612</v>
      </c>
      <c r="L268"/>
    </row>
    <row r="269" spans="1:12" ht="120" x14ac:dyDescent="0.25">
      <c r="B269" s="19"/>
      <c r="C269" s="18"/>
      <c r="D269" s="30" t="s">
        <v>1610</v>
      </c>
      <c r="E269" s="19" t="s">
        <v>780</v>
      </c>
      <c r="F269" s="48">
        <v>59.5</v>
      </c>
      <c r="G269" s="48">
        <v>72</v>
      </c>
      <c r="H269" s="32">
        <v>45980</v>
      </c>
      <c r="I269" s="66" t="s">
        <v>385</v>
      </c>
      <c r="J269" s="19" t="s">
        <v>1613</v>
      </c>
      <c r="K269" s="20" t="s">
        <v>1612</v>
      </c>
      <c r="L269"/>
    </row>
    <row r="270" spans="1:12" ht="90" x14ac:dyDescent="0.25">
      <c r="A270">
        <v>15</v>
      </c>
      <c r="B270" s="19">
        <v>377</v>
      </c>
      <c r="C270" s="18" t="s">
        <v>1478</v>
      </c>
      <c r="D270" s="30" t="s">
        <v>1614</v>
      </c>
      <c r="E270" s="19" t="s">
        <v>41</v>
      </c>
      <c r="F270" s="48">
        <v>8080</v>
      </c>
      <c r="G270" s="48">
        <v>8484</v>
      </c>
      <c r="H270" s="32">
        <v>45980</v>
      </c>
      <c r="I270" s="66" t="s">
        <v>1488</v>
      </c>
      <c r="J270" s="19" t="s">
        <v>1615</v>
      </c>
      <c r="K270" s="20" t="s">
        <v>1481</v>
      </c>
      <c r="L270"/>
    </row>
    <row r="271" spans="1:12" ht="90" x14ac:dyDescent="0.25">
      <c r="B271" s="19"/>
      <c r="C271" s="18"/>
      <c r="D271" s="30" t="s">
        <v>1614</v>
      </c>
      <c r="E271" s="19" t="s">
        <v>41</v>
      </c>
      <c r="F271" s="48">
        <v>1500</v>
      </c>
      <c r="G271" s="48">
        <v>1575</v>
      </c>
      <c r="H271" s="32">
        <v>45980</v>
      </c>
      <c r="I271" s="66" t="s">
        <v>1616</v>
      </c>
      <c r="J271" s="19" t="s">
        <v>1617</v>
      </c>
      <c r="K271" s="20" t="s">
        <v>1481</v>
      </c>
      <c r="L271"/>
    </row>
    <row r="272" spans="1:12" ht="90" x14ac:dyDescent="0.25">
      <c r="B272" s="19"/>
      <c r="C272" s="18"/>
      <c r="D272" s="30" t="s">
        <v>1614</v>
      </c>
      <c r="E272" s="19" t="s">
        <v>41</v>
      </c>
      <c r="F272" s="48">
        <v>406</v>
      </c>
      <c r="G272" s="48">
        <v>426.3</v>
      </c>
      <c r="H272" s="32">
        <v>45980</v>
      </c>
      <c r="I272" s="66" t="s">
        <v>503</v>
      </c>
      <c r="J272" s="19" t="s">
        <v>1618</v>
      </c>
      <c r="K272" s="20" t="s">
        <v>1481</v>
      </c>
      <c r="L272"/>
    </row>
    <row r="273" spans="1:12" ht="90" x14ac:dyDescent="0.25">
      <c r="B273" s="19"/>
      <c r="C273" s="18"/>
      <c r="D273" s="30" t="s">
        <v>1614</v>
      </c>
      <c r="E273" s="19" t="s">
        <v>41</v>
      </c>
      <c r="F273" s="48">
        <v>471</v>
      </c>
      <c r="G273" s="48">
        <v>494.55</v>
      </c>
      <c r="H273" s="32">
        <v>45980</v>
      </c>
      <c r="I273" s="66" t="s">
        <v>71</v>
      </c>
      <c r="J273" s="19" t="s">
        <v>1619</v>
      </c>
      <c r="K273" s="20" t="s">
        <v>1481</v>
      </c>
      <c r="L273"/>
    </row>
    <row r="274" spans="1:12" ht="90" x14ac:dyDescent="0.25">
      <c r="A274">
        <v>16</v>
      </c>
      <c r="B274" s="19">
        <v>356</v>
      </c>
      <c r="C274" s="18" t="s">
        <v>1478</v>
      </c>
      <c r="D274" s="30" t="s">
        <v>1547</v>
      </c>
      <c r="E274" s="19" t="s">
        <v>41</v>
      </c>
      <c r="F274" s="48">
        <v>221.04</v>
      </c>
      <c r="G274" s="48">
        <v>232.09</v>
      </c>
      <c r="H274" s="32">
        <v>45966</v>
      </c>
      <c r="I274" s="66" t="s">
        <v>1256</v>
      </c>
      <c r="J274" s="19" t="s">
        <v>1548</v>
      </c>
      <c r="K274" s="20" t="s">
        <v>1481</v>
      </c>
      <c r="L274"/>
    </row>
    <row r="275" spans="1:12" ht="90" x14ac:dyDescent="0.25">
      <c r="A275">
        <v>17</v>
      </c>
      <c r="B275" s="19">
        <v>357</v>
      </c>
      <c r="C275" s="18" t="s">
        <v>1478</v>
      </c>
      <c r="D275" s="30" t="s">
        <v>1549</v>
      </c>
      <c r="E275" s="19" t="s">
        <v>41</v>
      </c>
      <c r="F275" s="48">
        <v>181</v>
      </c>
      <c r="G275" s="48">
        <v>190.05</v>
      </c>
      <c r="H275" s="32">
        <v>45967</v>
      </c>
      <c r="I275" s="66" t="s">
        <v>1256</v>
      </c>
      <c r="J275" s="19" t="s">
        <v>1550</v>
      </c>
      <c r="K275" s="20" t="s">
        <v>1481</v>
      </c>
      <c r="L275"/>
    </row>
    <row r="276" spans="1:12" ht="90" x14ac:dyDescent="0.25">
      <c r="B276" s="19"/>
      <c r="C276" s="18"/>
      <c r="D276" s="30" t="s">
        <v>1549</v>
      </c>
      <c r="E276" s="19" t="s">
        <v>41</v>
      </c>
      <c r="F276" s="48">
        <v>334.08</v>
      </c>
      <c r="G276" s="48">
        <v>350.78</v>
      </c>
      <c r="H276" s="32">
        <v>45973</v>
      </c>
      <c r="I276" s="66" t="s">
        <v>503</v>
      </c>
      <c r="J276" s="19" t="s">
        <v>1551</v>
      </c>
      <c r="K276" s="20" t="s">
        <v>1481</v>
      </c>
      <c r="L276"/>
    </row>
    <row r="277" spans="1:12" ht="90" x14ac:dyDescent="0.25">
      <c r="B277" s="19"/>
      <c r="C277" s="18"/>
      <c r="D277" s="30" t="s">
        <v>1549</v>
      </c>
      <c r="E277" s="19" t="s">
        <v>41</v>
      </c>
      <c r="F277" s="48">
        <v>1157</v>
      </c>
      <c r="G277" s="48">
        <v>1214.8499999999999</v>
      </c>
      <c r="H277" s="32">
        <v>45973</v>
      </c>
      <c r="I277" s="66" t="s">
        <v>71</v>
      </c>
      <c r="J277" s="19" t="s">
        <v>1552</v>
      </c>
      <c r="K277" s="20" t="s">
        <v>1481</v>
      </c>
      <c r="L277"/>
    </row>
    <row r="278" spans="1:12" ht="90" x14ac:dyDescent="0.25">
      <c r="A278">
        <v>18</v>
      </c>
      <c r="B278" s="19">
        <v>378</v>
      </c>
      <c r="C278" s="53" t="s">
        <v>1620</v>
      </c>
      <c r="D278" s="54" t="s">
        <v>1621</v>
      </c>
      <c r="E278" s="55" t="s">
        <v>1622</v>
      </c>
      <c r="F278" s="38" t="s">
        <v>46</v>
      </c>
      <c r="G278" s="38" t="s">
        <v>46</v>
      </c>
      <c r="H278" s="38" t="s">
        <v>46</v>
      </c>
      <c r="I278" s="38" t="s">
        <v>46</v>
      </c>
      <c r="J278" s="38" t="s">
        <v>46</v>
      </c>
      <c r="K278" s="37" t="s">
        <v>1623</v>
      </c>
      <c r="L278"/>
    </row>
    <row r="279" spans="1:12" ht="90" x14ac:dyDescent="0.25">
      <c r="A279">
        <v>19</v>
      </c>
      <c r="B279" s="19">
        <v>367</v>
      </c>
      <c r="C279" s="18" t="s">
        <v>1581</v>
      </c>
      <c r="D279" s="30" t="s">
        <v>1582</v>
      </c>
      <c r="E279" s="19" t="s">
        <v>1583</v>
      </c>
      <c r="F279" s="48">
        <v>825</v>
      </c>
      <c r="G279" s="48">
        <v>998.25</v>
      </c>
      <c r="H279" s="32">
        <v>45973</v>
      </c>
      <c r="I279" s="66" t="s">
        <v>1584</v>
      </c>
      <c r="J279" s="19" t="s">
        <v>1585</v>
      </c>
      <c r="K279" s="20" t="s">
        <v>1586</v>
      </c>
      <c r="L279"/>
    </row>
    <row r="280" spans="1:12" ht="90" x14ac:dyDescent="0.25">
      <c r="A280">
        <v>20</v>
      </c>
      <c r="B280" s="19">
        <v>388</v>
      </c>
      <c r="C280" s="18" t="s">
        <v>1655</v>
      </c>
      <c r="D280" s="30" t="s">
        <v>1656</v>
      </c>
      <c r="E280" s="19" t="s">
        <v>1151</v>
      </c>
      <c r="F280" s="48">
        <v>66</v>
      </c>
      <c r="G280" s="48">
        <v>79.86</v>
      </c>
      <c r="H280" s="32">
        <v>45982</v>
      </c>
      <c r="I280" s="66" t="s">
        <v>1266</v>
      </c>
      <c r="J280" s="19" t="s">
        <v>1657</v>
      </c>
      <c r="K280" s="20" t="s">
        <v>1658</v>
      </c>
      <c r="L280"/>
    </row>
    <row r="281" spans="1:12" ht="90" x14ac:dyDescent="0.25">
      <c r="B281" s="19"/>
      <c r="C281" s="18"/>
      <c r="D281" s="30" t="s">
        <v>1656</v>
      </c>
      <c r="E281" s="19" t="s">
        <v>1151</v>
      </c>
      <c r="F281" s="48">
        <v>1620</v>
      </c>
      <c r="G281" s="48">
        <v>1960.2</v>
      </c>
      <c r="H281" s="32">
        <v>45985</v>
      </c>
      <c r="I281" s="66" t="s">
        <v>1152</v>
      </c>
      <c r="J281" s="19" t="s">
        <v>1659</v>
      </c>
      <c r="K281" s="20" t="s">
        <v>1658</v>
      </c>
      <c r="L281"/>
    </row>
    <row r="282" spans="1:12" ht="120" x14ac:dyDescent="0.25">
      <c r="A282">
        <v>21</v>
      </c>
      <c r="B282" s="19">
        <v>389</v>
      </c>
      <c r="C282" s="18" t="s">
        <v>1660</v>
      </c>
      <c r="D282" s="30" t="s">
        <v>1661</v>
      </c>
      <c r="E282" s="19" t="s">
        <v>58</v>
      </c>
      <c r="F282" s="48">
        <v>18</v>
      </c>
      <c r="G282" s="48">
        <v>18.899999999999999</v>
      </c>
      <c r="H282" s="32">
        <v>45982</v>
      </c>
      <c r="I282" s="66" t="s">
        <v>1380</v>
      </c>
      <c r="J282" s="19" t="s">
        <v>1662</v>
      </c>
      <c r="K282" s="20" t="s">
        <v>1663</v>
      </c>
      <c r="L282"/>
    </row>
    <row r="283" spans="1:12" ht="120" x14ac:dyDescent="0.25">
      <c r="B283" s="19"/>
      <c r="C283" s="18"/>
      <c r="D283" s="30" t="s">
        <v>1661</v>
      </c>
      <c r="E283" s="19" t="s">
        <v>58</v>
      </c>
      <c r="F283" s="48">
        <v>5200</v>
      </c>
      <c r="G283" s="48">
        <v>5460</v>
      </c>
      <c r="H283" s="32">
        <v>45982</v>
      </c>
      <c r="I283" s="66" t="s">
        <v>708</v>
      </c>
      <c r="J283" s="19" t="s">
        <v>1664</v>
      </c>
      <c r="K283" s="20" t="s">
        <v>1663</v>
      </c>
      <c r="L283"/>
    </row>
    <row r="284" spans="1:12" ht="120" x14ac:dyDescent="0.25">
      <c r="B284" s="19"/>
      <c r="C284" s="18"/>
      <c r="D284" s="30" t="s">
        <v>1661</v>
      </c>
      <c r="E284" s="19" t="s">
        <v>58</v>
      </c>
      <c r="F284" s="48">
        <v>4500</v>
      </c>
      <c r="G284" s="48">
        <v>4725</v>
      </c>
      <c r="H284" s="32">
        <v>45989</v>
      </c>
      <c r="I284" s="66" t="s">
        <v>1665</v>
      </c>
      <c r="J284" s="19" t="s">
        <v>1666</v>
      </c>
      <c r="K284" s="20" t="s">
        <v>1663</v>
      </c>
      <c r="L284"/>
    </row>
    <row r="285" spans="1:12" ht="120" x14ac:dyDescent="0.25">
      <c r="B285" s="19"/>
      <c r="C285" s="18"/>
      <c r="D285" s="30" t="s">
        <v>1661</v>
      </c>
      <c r="E285" s="19" t="s">
        <v>58</v>
      </c>
      <c r="F285" s="48">
        <v>4580</v>
      </c>
      <c r="G285" s="48">
        <v>4809</v>
      </c>
      <c r="H285" s="32">
        <v>45989</v>
      </c>
      <c r="I285" s="66" t="s">
        <v>1667</v>
      </c>
      <c r="J285" s="19" t="s">
        <v>1668</v>
      </c>
      <c r="K285" s="20" t="s">
        <v>1663</v>
      </c>
      <c r="L285"/>
    </row>
    <row r="286" spans="1:12" ht="90" x14ac:dyDescent="0.25">
      <c r="A286">
        <v>22</v>
      </c>
      <c r="B286" s="19">
        <v>446</v>
      </c>
      <c r="C286" s="18" t="s">
        <v>1879</v>
      </c>
      <c r="D286" s="30" t="s">
        <v>1880</v>
      </c>
      <c r="E286" s="19" t="s">
        <v>58</v>
      </c>
      <c r="F286" s="48">
        <v>2205</v>
      </c>
      <c r="G286" s="48">
        <v>2315.25</v>
      </c>
      <c r="H286" s="32">
        <v>46007</v>
      </c>
      <c r="I286" s="66" t="s">
        <v>1665</v>
      </c>
      <c r="J286" s="19" t="s">
        <v>1881</v>
      </c>
      <c r="K286" s="20" t="s">
        <v>1672</v>
      </c>
      <c r="L286"/>
    </row>
    <row r="287" spans="1:12" ht="90" x14ac:dyDescent="0.25">
      <c r="A287">
        <v>23</v>
      </c>
      <c r="B287" s="19">
        <v>390</v>
      </c>
      <c r="C287" s="18" t="s">
        <v>1669</v>
      </c>
      <c r="D287" s="30" t="s">
        <v>1670</v>
      </c>
      <c r="E287" s="19" t="s">
        <v>58</v>
      </c>
      <c r="F287" s="48">
        <v>4062</v>
      </c>
      <c r="G287" s="48">
        <v>4265.1000000000004</v>
      </c>
      <c r="H287" s="32">
        <v>45982</v>
      </c>
      <c r="I287" s="66" t="s">
        <v>77</v>
      </c>
      <c r="J287" s="19" t="s">
        <v>1671</v>
      </c>
      <c r="K287" s="20" t="s">
        <v>1672</v>
      </c>
      <c r="L287"/>
    </row>
    <row r="288" spans="1:12" ht="90" x14ac:dyDescent="0.25">
      <c r="B288" s="19"/>
      <c r="C288" s="18"/>
      <c r="D288" s="30" t="s">
        <v>1670</v>
      </c>
      <c r="E288" s="19" t="s">
        <v>58</v>
      </c>
      <c r="F288" s="48">
        <v>1990</v>
      </c>
      <c r="G288" s="48">
        <v>2089.5</v>
      </c>
      <c r="H288" s="32">
        <v>45982</v>
      </c>
      <c r="I288" s="66" t="s">
        <v>1667</v>
      </c>
      <c r="J288" s="19" t="s">
        <v>1673</v>
      </c>
      <c r="K288" s="20" t="s">
        <v>1672</v>
      </c>
      <c r="L288"/>
    </row>
    <row r="289" spans="1:12" ht="90" x14ac:dyDescent="0.25">
      <c r="B289" s="19"/>
      <c r="C289" s="18"/>
      <c r="D289" s="30" t="s">
        <v>1670</v>
      </c>
      <c r="E289" s="19" t="s">
        <v>58</v>
      </c>
      <c r="F289" s="48">
        <v>32492</v>
      </c>
      <c r="G289" s="48">
        <v>34116.6</v>
      </c>
      <c r="H289" s="32">
        <v>45987</v>
      </c>
      <c r="I289" s="66" t="s">
        <v>1380</v>
      </c>
      <c r="J289" s="19" t="s">
        <v>1674</v>
      </c>
      <c r="K289" s="20" t="s">
        <v>1672</v>
      </c>
      <c r="L289"/>
    </row>
    <row r="290" spans="1:12" ht="90" x14ac:dyDescent="0.25">
      <c r="B290" s="19"/>
      <c r="C290" s="18"/>
      <c r="D290" s="30" t="s">
        <v>1670</v>
      </c>
      <c r="E290" s="19" t="s">
        <v>58</v>
      </c>
      <c r="F290" s="48">
        <v>10886</v>
      </c>
      <c r="G290" s="48">
        <v>11430.3</v>
      </c>
      <c r="H290" s="32">
        <v>45989</v>
      </c>
      <c r="I290" s="66" t="s">
        <v>1675</v>
      </c>
      <c r="J290" s="19" t="s">
        <v>1676</v>
      </c>
      <c r="K290" s="20" t="s">
        <v>1672</v>
      </c>
      <c r="L290"/>
    </row>
    <row r="291" spans="1:12" ht="90" x14ac:dyDescent="0.25">
      <c r="B291" s="19"/>
      <c r="C291" s="18"/>
      <c r="D291" s="30" t="s">
        <v>1670</v>
      </c>
      <c r="E291" s="19" t="s">
        <v>58</v>
      </c>
      <c r="F291" s="48">
        <v>860.4</v>
      </c>
      <c r="G291" s="48">
        <v>903.42</v>
      </c>
      <c r="H291" s="32">
        <v>45989</v>
      </c>
      <c r="I291" s="66" t="s">
        <v>708</v>
      </c>
      <c r="J291" s="19" t="s">
        <v>1677</v>
      </c>
      <c r="K291" s="20" t="s">
        <v>1672</v>
      </c>
      <c r="L291"/>
    </row>
    <row r="292" spans="1:12" ht="90" x14ac:dyDescent="0.25">
      <c r="B292" s="19"/>
      <c r="C292" s="18"/>
      <c r="D292" s="30" t="s">
        <v>1670</v>
      </c>
      <c r="E292" s="19" t="s">
        <v>58</v>
      </c>
      <c r="F292" s="48">
        <v>1818</v>
      </c>
      <c r="G292" s="48">
        <v>1908.9</v>
      </c>
      <c r="H292" s="32">
        <v>45994</v>
      </c>
      <c r="I292" s="66" t="s">
        <v>1678</v>
      </c>
      <c r="J292" s="19" t="s">
        <v>1679</v>
      </c>
      <c r="K292" s="20" t="s">
        <v>1672</v>
      </c>
      <c r="L292"/>
    </row>
    <row r="293" spans="1:12" ht="90" x14ac:dyDescent="0.25">
      <c r="A293">
        <v>24</v>
      </c>
      <c r="B293" s="19">
        <v>404</v>
      </c>
      <c r="C293" s="18" t="s">
        <v>1726</v>
      </c>
      <c r="D293" s="30" t="s">
        <v>1727</v>
      </c>
      <c r="E293" s="19" t="s">
        <v>58</v>
      </c>
      <c r="F293" s="48">
        <v>2380</v>
      </c>
      <c r="G293" s="48">
        <v>2499</v>
      </c>
      <c r="H293" s="32">
        <v>45989</v>
      </c>
      <c r="I293" s="66" t="s">
        <v>1323</v>
      </c>
      <c r="J293" s="19" t="s">
        <v>1728</v>
      </c>
      <c r="K293" s="20" t="s">
        <v>1672</v>
      </c>
      <c r="L293"/>
    </row>
    <row r="294" spans="1:12" ht="90" x14ac:dyDescent="0.25">
      <c r="A294">
        <v>25</v>
      </c>
      <c r="B294" s="19">
        <v>412</v>
      </c>
      <c r="C294" s="18" t="s">
        <v>1496</v>
      </c>
      <c r="D294" s="30" t="s">
        <v>1755</v>
      </c>
      <c r="E294" s="19" t="s">
        <v>41</v>
      </c>
      <c r="F294" s="48">
        <v>500</v>
      </c>
      <c r="G294" s="48">
        <v>525</v>
      </c>
      <c r="H294" s="32">
        <v>45994</v>
      </c>
      <c r="I294" s="66" t="s">
        <v>1500</v>
      </c>
      <c r="J294" s="19" t="s">
        <v>1756</v>
      </c>
      <c r="K294" s="20" t="s">
        <v>1481</v>
      </c>
      <c r="L294"/>
    </row>
    <row r="295" spans="1:12" ht="90" x14ac:dyDescent="0.25">
      <c r="A295">
        <v>26</v>
      </c>
      <c r="B295" s="19">
        <v>392</v>
      </c>
      <c r="C295" s="18" t="s">
        <v>1505</v>
      </c>
      <c r="D295" s="30" t="s">
        <v>1683</v>
      </c>
      <c r="E295" s="19" t="s">
        <v>41</v>
      </c>
      <c r="F295" s="48">
        <v>1561.5</v>
      </c>
      <c r="G295" s="48">
        <v>1639.58</v>
      </c>
      <c r="H295" s="32">
        <v>45982</v>
      </c>
      <c r="I295" s="66" t="s">
        <v>491</v>
      </c>
      <c r="J295" s="19" t="s">
        <v>1684</v>
      </c>
      <c r="K295" s="20" t="s">
        <v>1481</v>
      </c>
      <c r="L295"/>
    </row>
    <row r="296" spans="1:12" ht="90" x14ac:dyDescent="0.25">
      <c r="B296" s="19"/>
      <c r="C296" s="18"/>
      <c r="D296" s="30" t="s">
        <v>1683</v>
      </c>
      <c r="E296" s="19" t="s">
        <v>41</v>
      </c>
      <c r="F296" s="48">
        <v>5135.3999999999996</v>
      </c>
      <c r="G296" s="48">
        <v>5392.17</v>
      </c>
      <c r="H296" s="32">
        <v>45994</v>
      </c>
      <c r="I296" s="66" t="s">
        <v>44</v>
      </c>
      <c r="J296" s="19" t="s">
        <v>1685</v>
      </c>
      <c r="K296" s="20" t="s">
        <v>1481</v>
      </c>
      <c r="L296" s="26" t="s">
        <v>2079</v>
      </c>
    </row>
    <row r="297" spans="1:12" ht="90" x14ac:dyDescent="0.25">
      <c r="A297">
        <v>27</v>
      </c>
      <c r="B297" s="19">
        <v>391</v>
      </c>
      <c r="C297" s="18" t="s">
        <v>1478</v>
      </c>
      <c r="D297" s="30" t="s">
        <v>1680</v>
      </c>
      <c r="E297" s="19" t="s">
        <v>41</v>
      </c>
      <c r="F297" s="48">
        <v>5859</v>
      </c>
      <c r="G297" s="48">
        <v>6151.95</v>
      </c>
      <c r="H297" s="32">
        <v>45982</v>
      </c>
      <c r="I297" s="66" t="s">
        <v>491</v>
      </c>
      <c r="J297" s="19" t="s">
        <v>1681</v>
      </c>
      <c r="K297" s="20" t="s">
        <v>1481</v>
      </c>
      <c r="L297"/>
    </row>
    <row r="298" spans="1:12" ht="90" x14ac:dyDescent="0.25">
      <c r="B298" s="19"/>
      <c r="C298" s="18"/>
      <c r="D298" s="30" t="s">
        <v>1680</v>
      </c>
      <c r="E298" s="19" t="s">
        <v>41</v>
      </c>
      <c r="F298" s="48">
        <v>3772.5</v>
      </c>
      <c r="G298" s="48">
        <v>3961.13</v>
      </c>
      <c r="H298" s="32">
        <v>45987</v>
      </c>
      <c r="I298" s="66" t="s">
        <v>1256</v>
      </c>
      <c r="J298" s="19" t="s">
        <v>1682</v>
      </c>
      <c r="K298" s="20" t="s">
        <v>1481</v>
      </c>
      <c r="L298"/>
    </row>
    <row r="299" spans="1:12" ht="90" x14ac:dyDescent="0.25">
      <c r="A299">
        <v>28</v>
      </c>
      <c r="B299" s="19">
        <v>456</v>
      </c>
      <c r="C299" s="65" t="s">
        <v>1931</v>
      </c>
      <c r="D299" s="30" t="s">
        <v>1932</v>
      </c>
      <c r="E299" s="19" t="s">
        <v>58</v>
      </c>
      <c r="F299" s="48">
        <v>325</v>
      </c>
      <c r="G299" s="48">
        <v>393.25</v>
      </c>
      <c r="H299" s="32">
        <v>46009</v>
      </c>
      <c r="I299" s="66" t="s">
        <v>1933</v>
      </c>
      <c r="J299" s="19" t="s">
        <v>1934</v>
      </c>
      <c r="K299" s="20" t="s">
        <v>1672</v>
      </c>
      <c r="L299"/>
    </row>
    <row r="300" spans="1:12" ht="90" x14ac:dyDescent="0.25">
      <c r="A300">
        <v>29</v>
      </c>
      <c r="B300" s="19">
        <v>413</v>
      </c>
      <c r="C300" s="18" t="s">
        <v>1757</v>
      </c>
      <c r="D300" s="30" t="s">
        <v>1758</v>
      </c>
      <c r="E300" s="19" t="s">
        <v>1151</v>
      </c>
      <c r="F300" s="48">
        <v>16189.8</v>
      </c>
      <c r="G300" s="48">
        <v>19589.66</v>
      </c>
      <c r="H300" s="32">
        <v>45994</v>
      </c>
      <c r="I300" s="85" t="s">
        <v>1266</v>
      </c>
      <c r="J300" s="19" t="s">
        <v>1759</v>
      </c>
      <c r="K300" s="20" t="s">
        <v>1760</v>
      </c>
      <c r="L300"/>
    </row>
    <row r="301" spans="1:12" ht="90" x14ac:dyDescent="0.25">
      <c r="A301">
        <v>30</v>
      </c>
      <c r="B301" s="19">
        <v>427</v>
      </c>
      <c r="C301" s="18" t="s">
        <v>1796</v>
      </c>
      <c r="D301" s="30" t="s">
        <v>1797</v>
      </c>
      <c r="E301" s="19" t="s">
        <v>1798</v>
      </c>
      <c r="F301" s="48">
        <v>139</v>
      </c>
      <c r="G301" s="48">
        <v>168.19</v>
      </c>
      <c r="H301" s="32">
        <v>46001</v>
      </c>
      <c r="I301" s="66" t="s">
        <v>1799</v>
      </c>
      <c r="J301" s="19" t="s">
        <v>1800</v>
      </c>
      <c r="K301" s="20" t="s">
        <v>1801</v>
      </c>
      <c r="L301"/>
    </row>
    <row r="302" spans="1:12" ht="90" x14ac:dyDescent="0.25">
      <c r="B302" s="19"/>
      <c r="C302" s="18"/>
      <c r="D302" s="30" t="s">
        <v>1797</v>
      </c>
      <c r="E302" s="19" t="s">
        <v>1798</v>
      </c>
      <c r="F302" s="48">
        <v>169</v>
      </c>
      <c r="G302" s="48">
        <v>204.49</v>
      </c>
      <c r="H302" s="32">
        <v>46003</v>
      </c>
      <c r="I302" s="66" t="s">
        <v>1802</v>
      </c>
      <c r="J302" s="19" t="s">
        <v>1803</v>
      </c>
      <c r="K302" s="20" t="s">
        <v>1801</v>
      </c>
      <c r="L302"/>
    </row>
    <row r="303" spans="1:12" ht="90" x14ac:dyDescent="0.25">
      <c r="A303">
        <v>31</v>
      </c>
      <c r="B303" s="19">
        <v>494</v>
      </c>
      <c r="C303" s="18" t="s">
        <v>2070</v>
      </c>
      <c r="D303" s="30" t="s">
        <v>2071</v>
      </c>
      <c r="E303" s="19" t="s">
        <v>2072</v>
      </c>
      <c r="F303" s="48">
        <v>809.3</v>
      </c>
      <c r="G303" s="48">
        <v>979.25</v>
      </c>
      <c r="H303" s="32">
        <v>46028</v>
      </c>
      <c r="I303" s="66" t="s">
        <v>2073</v>
      </c>
      <c r="J303" s="19" t="s">
        <v>2074</v>
      </c>
      <c r="K303" s="20" t="s">
        <v>2075</v>
      </c>
      <c r="L303"/>
    </row>
    <row r="304" spans="1:12" ht="90" x14ac:dyDescent="0.25">
      <c r="A304">
        <v>32</v>
      </c>
      <c r="B304" s="19">
        <v>455</v>
      </c>
      <c r="C304" s="65" t="s">
        <v>1928</v>
      </c>
      <c r="D304" s="30" t="s">
        <v>1929</v>
      </c>
      <c r="E304" s="19" t="s">
        <v>58</v>
      </c>
      <c r="F304" s="48">
        <v>2100</v>
      </c>
      <c r="G304" s="48">
        <v>2205</v>
      </c>
      <c r="H304" s="32">
        <v>46009</v>
      </c>
      <c r="I304" s="66" t="s">
        <v>1675</v>
      </c>
      <c r="J304" s="19" t="s">
        <v>1930</v>
      </c>
      <c r="K304" s="20" t="s">
        <v>1672</v>
      </c>
      <c r="L304"/>
    </row>
    <row r="305" spans="1:12" ht="90" x14ac:dyDescent="0.25">
      <c r="A305">
        <v>33</v>
      </c>
      <c r="B305" s="19">
        <v>447</v>
      </c>
      <c r="C305" s="65" t="s">
        <v>1882</v>
      </c>
      <c r="D305" s="30" t="s">
        <v>1883</v>
      </c>
      <c r="E305" s="19" t="s">
        <v>58</v>
      </c>
      <c r="F305" s="48">
        <v>318.5</v>
      </c>
      <c r="G305" s="48">
        <v>334.43</v>
      </c>
      <c r="H305" s="32">
        <v>46007</v>
      </c>
      <c r="I305" s="66" t="s">
        <v>708</v>
      </c>
      <c r="J305" s="19" t="s">
        <v>1884</v>
      </c>
      <c r="K305" s="20" t="s">
        <v>1672</v>
      </c>
      <c r="L305"/>
    </row>
    <row r="306" spans="1:12" ht="90" x14ac:dyDescent="0.25">
      <c r="A306">
        <v>34</v>
      </c>
      <c r="B306" s="19">
        <v>445</v>
      </c>
      <c r="C306" s="18" t="s">
        <v>1874</v>
      </c>
      <c r="D306" s="30" t="s">
        <v>1875</v>
      </c>
      <c r="E306" s="19" t="s">
        <v>1876</v>
      </c>
      <c r="F306" s="48">
        <v>9988</v>
      </c>
      <c r="G306" s="48">
        <v>12085.48</v>
      </c>
      <c r="H306" s="32">
        <v>46007</v>
      </c>
      <c r="I306" s="66" t="s">
        <v>1183</v>
      </c>
      <c r="J306" s="19" t="s">
        <v>1877</v>
      </c>
      <c r="K306" s="20" t="s">
        <v>1878</v>
      </c>
      <c r="L306"/>
    </row>
    <row r="307" spans="1:12" ht="90" x14ac:dyDescent="0.25">
      <c r="A307">
        <v>35</v>
      </c>
      <c r="B307" s="19">
        <v>488</v>
      </c>
      <c r="C307" s="18" t="s">
        <v>2053</v>
      </c>
      <c r="D307" s="30" t="s">
        <v>2054</v>
      </c>
      <c r="E307" s="19" t="s">
        <v>41</v>
      </c>
      <c r="F307" s="48">
        <v>462.5</v>
      </c>
      <c r="G307" s="48">
        <v>485.63</v>
      </c>
      <c r="H307" s="32">
        <v>46023</v>
      </c>
      <c r="I307" s="66" t="s">
        <v>42</v>
      </c>
      <c r="J307" s="19" t="s">
        <v>2055</v>
      </c>
      <c r="K307" s="20" t="s">
        <v>1481</v>
      </c>
      <c r="L307"/>
    </row>
    <row r="308" spans="1:12" ht="90" x14ac:dyDescent="0.25">
      <c r="A308">
        <v>36</v>
      </c>
      <c r="B308" s="19">
        <v>454</v>
      </c>
      <c r="C308" s="18" t="s">
        <v>1478</v>
      </c>
      <c r="D308" s="30" t="s">
        <v>1926</v>
      </c>
      <c r="E308" s="19" t="s">
        <v>41</v>
      </c>
      <c r="F308" s="48">
        <v>206.1</v>
      </c>
      <c r="G308" s="48">
        <v>216.41</v>
      </c>
      <c r="H308" s="32">
        <v>46009</v>
      </c>
      <c r="I308" s="66" t="s">
        <v>1256</v>
      </c>
      <c r="J308" s="19" t="s">
        <v>1927</v>
      </c>
      <c r="K308" s="20" t="s">
        <v>1481</v>
      </c>
      <c r="L308"/>
    </row>
    <row r="309" spans="1:12" ht="90" x14ac:dyDescent="0.25">
      <c r="A309">
        <v>37</v>
      </c>
      <c r="B309" s="19">
        <v>481</v>
      </c>
      <c r="C309" s="18" t="s">
        <v>1505</v>
      </c>
      <c r="D309" s="30" t="s">
        <v>2017</v>
      </c>
      <c r="E309" s="19" t="s">
        <v>41</v>
      </c>
      <c r="F309" s="48">
        <v>29.37</v>
      </c>
      <c r="G309" s="48">
        <v>30.84</v>
      </c>
      <c r="H309" s="32">
        <v>46021</v>
      </c>
      <c r="I309" s="66" t="s">
        <v>72</v>
      </c>
      <c r="J309" s="19" t="s">
        <v>2018</v>
      </c>
      <c r="K309" s="20" t="s">
        <v>1481</v>
      </c>
      <c r="L309"/>
    </row>
    <row r="310" spans="1:12" ht="90" x14ac:dyDescent="0.25">
      <c r="B310" s="19"/>
      <c r="C310" s="18"/>
      <c r="D310" s="30" t="s">
        <v>2017</v>
      </c>
      <c r="E310" s="19" t="s">
        <v>41</v>
      </c>
      <c r="F310" s="48">
        <v>59.47</v>
      </c>
      <c r="G310" s="48">
        <v>62.44</v>
      </c>
      <c r="H310" s="32">
        <v>46021</v>
      </c>
      <c r="I310" s="66" t="s">
        <v>503</v>
      </c>
      <c r="J310" s="19" t="s">
        <v>2019</v>
      </c>
      <c r="K310" s="20" t="s">
        <v>1481</v>
      </c>
      <c r="L310"/>
    </row>
    <row r="311" spans="1:12" ht="90" x14ac:dyDescent="0.25">
      <c r="B311" s="19"/>
      <c r="C311" s="18"/>
      <c r="D311" s="30" t="s">
        <v>2017</v>
      </c>
      <c r="E311" s="19" t="s">
        <v>41</v>
      </c>
      <c r="F311" s="48">
        <v>22.44</v>
      </c>
      <c r="G311" s="48">
        <v>23.56</v>
      </c>
      <c r="H311" s="32">
        <v>46021</v>
      </c>
      <c r="I311" s="66" t="s">
        <v>42</v>
      </c>
      <c r="J311" s="19" t="s">
        <v>2020</v>
      </c>
      <c r="K311" s="20" t="s">
        <v>1481</v>
      </c>
      <c r="L311"/>
    </row>
    <row r="312" spans="1:12" ht="90" x14ac:dyDescent="0.25">
      <c r="A312">
        <v>38</v>
      </c>
      <c r="B312" s="19">
        <v>450</v>
      </c>
      <c r="C312" s="18" t="s">
        <v>1478</v>
      </c>
      <c r="D312" s="30" t="s">
        <v>1915</v>
      </c>
      <c r="E312" s="19" t="s">
        <v>41</v>
      </c>
      <c r="F312" s="48">
        <v>600</v>
      </c>
      <c r="G312" s="48">
        <v>630</v>
      </c>
      <c r="H312" s="32">
        <v>46008</v>
      </c>
      <c r="I312" s="66" t="s">
        <v>491</v>
      </c>
      <c r="J312" s="19" t="s">
        <v>1916</v>
      </c>
      <c r="K312" s="20" t="s">
        <v>1481</v>
      </c>
      <c r="L312"/>
    </row>
    <row r="313" spans="1:12" ht="90" x14ac:dyDescent="0.25">
      <c r="A313">
        <v>39</v>
      </c>
      <c r="B313" s="19">
        <v>492</v>
      </c>
      <c r="C313" s="18" t="s">
        <v>2063</v>
      </c>
      <c r="D313" s="30" t="s">
        <v>2064</v>
      </c>
      <c r="E313" s="19" t="s">
        <v>1088</v>
      </c>
      <c r="F313" s="48">
        <v>9928.7999999999993</v>
      </c>
      <c r="G313" s="48">
        <v>10425.24</v>
      </c>
      <c r="H313" s="32">
        <v>46023</v>
      </c>
      <c r="I313" s="66" t="s">
        <v>44</v>
      </c>
      <c r="J313" s="19" t="s">
        <v>2065</v>
      </c>
      <c r="K313" s="20" t="s">
        <v>2066</v>
      </c>
      <c r="L313"/>
    </row>
    <row r="314" spans="1:12" ht="90" x14ac:dyDescent="0.25">
      <c r="A314">
        <v>40</v>
      </c>
      <c r="B314" s="19">
        <v>493</v>
      </c>
      <c r="C314" s="18" t="s">
        <v>2067</v>
      </c>
      <c r="D314" s="30" t="s">
        <v>2068</v>
      </c>
      <c r="E314" s="19" t="s">
        <v>1088</v>
      </c>
      <c r="F314" s="48">
        <v>464.75</v>
      </c>
      <c r="G314" s="48">
        <v>562.35</v>
      </c>
      <c r="H314" s="32">
        <v>46023</v>
      </c>
      <c r="I314" s="66" t="s">
        <v>44</v>
      </c>
      <c r="J314" s="19" t="s">
        <v>2069</v>
      </c>
      <c r="K314" s="20" t="s">
        <v>2066</v>
      </c>
      <c r="L314"/>
    </row>
    <row r="315" spans="1:12" ht="90" x14ac:dyDescent="0.25">
      <c r="A315">
        <v>41</v>
      </c>
      <c r="B315" s="19">
        <v>495</v>
      </c>
      <c r="C315" s="65" t="s">
        <v>2076</v>
      </c>
      <c r="D315" s="30" t="s">
        <v>2077</v>
      </c>
      <c r="E315" s="19" t="s">
        <v>58</v>
      </c>
      <c r="F315" s="48">
        <v>2832</v>
      </c>
      <c r="G315" s="48">
        <v>2973.6</v>
      </c>
      <c r="H315" s="32">
        <v>46031</v>
      </c>
      <c r="I315" s="66" t="s">
        <v>1667</v>
      </c>
      <c r="J315" s="19" t="s">
        <v>2078</v>
      </c>
      <c r="K315" s="20" t="s">
        <v>1672</v>
      </c>
      <c r="L315"/>
    </row>
    <row r="316" spans="1:12" ht="90" x14ac:dyDescent="0.25">
      <c r="A316">
        <v>42</v>
      </c>
      <c r="B316" s="19">
        <v>491</v>
      </c>
      <c r="C316" s="18" t="s">
        <v>2060</v>
      </c>
      <c r="D316" s="30" t="s">
        <v>2061</v>
      </c>
      <c r="E316" s="19" t="s">
        <v>41</v>
      </c>
      <c r="F316" s="48">
        <v>7051.14</v>
      </c>
      <c r="G316" s="48">
        <v>7403.7</v>
      </c>
      <c r="H316" s="32">
        <v>46023</v>
      </c>
      <c r="I316" s="66" t="s">
        <v>44</v>
      </c>
      <c r="J316" s="19" t="s">
        <v>2062</v>
      </c>
      <c r="K316" s="20" t="s">
        <v>1481</v>
      </c>
      <c r="L316"/>
    </row>
    <row r="317" spans="1:12" ht="90" x14ac:dyDescent="0.25">
      <c r="A317">
        <v>43</v>
      </c>
      <c r="B317" s="19">
        <v>489</v>
      </c>
      <c r="C317" s="65" t="s">
        <v>1505</v>
      </c>
      <c r="D317" s="30" t="s">
        <v>2056</v>
      </c>
      <c r="E317" s="19" t="s">
        <v>41</v>
      </c>
      <c r="F317" s="48">
        <v>2871</v>
      </c>
      <c r="G317" s="48">
        <v>3014.55</v>
      </c>
      <c r="H317" s="32">
        <v>46023</v>
      </c>
      <c r="I317" s="66" t="s">
        <v>44</v>
      </c>
      <c r="J317" s="19" t="s">
        <v>2057</v>
      </c>
      <c r="K317" s="20" t="s">
        <v>1481</v>
      </c>
      <c r="L317"/>
    </row>
    <row r="318" spans="1:12" ht="90" x14ac:dyDescent="0.25">
      <c r="A318">
        <v>44</v>
      </c>
      <c r="B318" s="19">
        <v>490</v>
      </c>
      <c r="C318" s="65" t="s">
        <v>1505</v>
      </c>
      <c r="D318" s="30" t="s">
        <v>2058</v>
      </c>
      <c r="E318" s="19" t="s">
        <v>41</v>
      </c>
      <c r="F318" s="48">
        <v>1656</v>
      </c>
      <c r="G318" s="48">
        <v>1738.8</v>
      </c>
      <c r="H318" s="32">
        <v>46023</v>
      </c>
      <c r="I318" s="66" t="s">
        <v>503</v>
      </c>
      <c r="J318" s="19" t="s">
        <v>2059</v>
      </c>
      <c r="K318" s="20" t="s">
        <v>1481</v>
      </c>
      <c r="L318"/>
    </row>
    <row r="319" spans="1:12" ht="105" x14ac:dyDescent="0.25">
      <c r="A319">
        <v>45</v>
      </c>
      <c r="B319" s="19">
        <v>504</v>
      </c>
      <c r="C319" s="18" t="s">
        <v>2118</v>
      </c>
      <c r="D319" s="30" t="s">
        <v>2119</v>
      </c>
      <c r="E319" s="19" t="s">
        <v>2120</v>
      </c>
      <c r="F319" s="31">
        <v>6275.68</v>
      </c>
      <c r="G319" s="31">
        <v>7593.58</v>
      </c>
      <c r="H319" s="32">
        <v>46111</v>
      </c>
      <c r="I319" s="19" t="s">
        <v>2121</v>
      </c>
      <c r="J319" s="19" t="s">
        <v>2122</v>
      </c>
      <c r="K319" s="19" t="s">
        <v>2123</v>
      </c>
    </row>
    <row r="320" spans="1:12" ht="105" x14ac:dyDescent="0.25">
      <c r="B320" s="19"/>
      <c r="C320" s="18"/>
      <c r="D320" s="30" t="s">
        <v>2119</v>
      </c>
      <c r="E320" s="19" t="s">
        <v>2120</v>
      </c>
      <c r="F320" s="31">
        <v>4965</v>
      </c>
      <c r="G320" s="31">
        <v>6007.65</v>
      </c>
      <c r="H320" s="32">
        <v>46099</v>
      </c>
      <c r="I320" s="19" t="s">
        <v>2124</v>
      </c>
      <c r="J320" s="19" t="s">
        <v>2125</v>
      </c>
      <c r="K320" s="19" t="s">
        <v>2123</v>
      </c>
    </row>
    <row r="321" spans="2:12" ht="105" x14ac:dyDescent="0.25">
      <c r="B321" s="19"/>
      <c r="C321" s="18"/>
      <c r="D321" s="30" t="s">
        <v>2119</v>
      </c>
      <c r="E321" s="19" t="s">
        <v>2120</v>
      </c>
      <c r="F321" s="31">
        <v>7501.85</v>
      </c>
      <c r="G321" s="31">
        <v>9077.24</v>
      </c>
      <c r="H321" s="32">
        <v>46099</v>
      </c>
      <c r="I321" s="19" t="s">
        <v>2126</v>
      </c>
      <c r="J321" s="19" t="s">
        <v>2127</v>
      </c>
      <c r="K321" s="19" t="s">
        <v>2123</v>
      </c>
    </row>
    <row r="322" spans="2:12" ht="105" x14ac:dyDescent="0.25">
      <c r="B322" s="19"/>
      <c r="C322" s="18"/>
      <c r="D322" s="30" t="s">
        <v>2119</v>
      </c>
      <c r="E322" s="19" t="s">
        <v>2120</v>
      </c>
      <c r="F322" s="31">
        <v>10488</v>
      </c>
      <c r="G322" s="31">
        <v>12690.48</v>
      </c>
      <c r="H322" s="32">
        <v>46105</v>
      </c>
      <c r="I322" s="19" t="s">
        <v>2128</v>
      </c>
      <c r="J322" s="19" t="s">
        <v>2129</v>
      </c>
      <c r="K322" s="19" t="s">
        <v>2123</v>
      </c>
    </row>
    <row r="323" spans="2:12" ht="105" x14ac:dyDescent="0.25">
      <c r="B323" s="19"/>
      <c r="C323" s="18"/>
      <c r="D323" s="30" t="s">
        <v>2119</v>
      </c>
      <c r="E323" s="19" t="s">
        <v>2120</v>
      </c>
      <c r="F323" s="31">
        <v>52595.38</v>
      </c>
      <c r="G323" s="31">
        <v>62229.23</v>
      </c>
      <c r="H323" s="32">
        <v>46100</v>
      </c>
      <c r="I323" s="19" t="s">
        <v>2130</v>
      </c>
      <c r="J323" s="19" t="s">
        <v>2131</v>
      </c>
      <c r="K323" s="19" t="s">
        <v>2123</v>
      </c>
    </row>
    <row r="324" spans="2:12" ht="105" x14ac:dyDescent="0.25">
      <c r="B324" s="19"/>
      <c r="C324" s="18"/>
      <c r="D324" s="30" t="s">
        <v>2119</v>
      </c>
      <c r="E324" s="19" t="s">
        <v>2120</v>
      </c>
      <c r="F324" s="31">
        <v>2502.21</v>
      </c>
      <c r="G324" s="31">
        <v>3027.67</v>
      </c>
      <c r="H324" s="32">
        <v>46114</v>
      </c>
      <c r="I324" s="19" t="s">
        <v>2130</v>
      </c>
      <c r="J324" s="19" t="s">
        <v>2132</v>
      </c>
      <c r="K324" s="19" t="s">
        <v>2123</v>
      </c>
    </row>
    <row r="325" spans="2:12" ht="105" x14ac:dyDescent="0.25">
      <c r="B325" s="19"/>
      <c r="C325" s="18"/>
      <c r="D325" s="30" t="s">
        <v>2119</v>
      </c>
      <c r="E325" s="19" t="s">
        <v>2120</v>
      </c>
      <c r="F325" s="31">
        <v>60</v>
      </c>
      <c r="G325" s="31">
        <v>72.599999999999994</v>
      </c>
      <c r="H325" s="32">
        <v>46141</v>
      </c>
      <c r="I325" s="19" t="s">
        <v>2128</v>
      </c>
      <c r="J325" s="19" t="s">
        <v>2133</v>
      </c>
      <c r="K325" s="19" t="s">
        <v>2123</v>
      </c>
    </row>
    <row r="326" spans="2:12" ht="105" x14ac:dyDescent="0.25">
      <c r="B326" s="19"/>
      <c r="C326" s="18"/>
      <c r="D326" s="30" t="s">
        <v>2119</v>
      </c>
      <c r="E326" s="19" t="s">
        <v>2120</v>
      </c>
      <c r="F326" s="31">
        <v>1500</v>
      </c>
      <c r="G326" s="31">
        <v>1815</v>
      </c>
      <c r="H326" s="32">
        <v>46125</v>
      </c>
      <c r="I326" s="19" t="s">
        <v>2121</v>
      </c>
      <c r="J326" s="19" t="s">
        <v>2134</v>
      </c>
      <c r="K326" s="19" t="s">
        <v>2123</v>
      </c>
    </row>
    <row r="327" spans="2:12" ht="105" x14ac:dyDescent="0.25">
      <c r="B327" s="19"/>
      <c r="C327" s="18"/>
      <c r="D327" s="30" t="s">
        <v>2119</v>
      </c>
      <c r="E327" s="19" t="s">
        <v>2120</v>
      </c>
      <c r="F327" s="31">
        <v>3220.6</v>
      </c>
      <c r="G327" s="31">
        <v>3896.93</v>
      </c>
      <c r="H327" s="32">
        <v>46141</v>
      </c>
      <c r="I327" s="19" t="s">
        <v>2124</v>
      </c>
      <c r="J327" s="19" t="s">
        <v>2135</v>
      </c>
      <c r="K327" s="19" t="s">
        <v>2123</v>
      </c>
    </row>
    <row r="328" spans="2:12" x14ac:dyDescent="0.25">
      <c r="E328" s="22" t="s">
        <v>45</v>
      </c>
      <c r="F328" s="23">
        <f>SUM(F228:F327)</f>
        <v>1366421.66</v>
      </c>
      <c r="G328" s="23">
        <f>SUM(G228:G327)</f>
        <v>1478448.7499999998</v>
      </c>
      <c r="L328" s="25">
        <v>1366421.66</v>
      </c>
    </row>
  </sheetData>
  <autoFilter ref="B1:K318" xr:uid="{146B69CB-D34B-4043-AA24-0E7E28E99A75}">
    <sortState xmlns:xlrd2="http://schemas.microsoft.com/office/spreadsheetml/2017/richdata2" ref="B2:K318">
      <sortCondition ref="D1:D318"/>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Sheet1</vt:lpstr>
      <vt:lpstr>Bendra I ketv.</vt:lpstr>
      <vt:lpstr>Bendra II ketv.</vt:lpstr>
      <vt:lpstr>Bendra III ketv.</vt:lpstr>
      <vt:lpstr>Bendra IV ketv.</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Vaidas Šakalis</dc:creator>
  <cp:lastModifiedBy>Vaidas Šakalis</cp:lastModifiedBy>
  <cp:lastPrinted>2020-07-23T06:35:09Z</cp:lastPrinted>
  <dcterms:created xsi:type="dcterms:W3CDTF">2015-06-05T18:17:20Z</dcterms:created>
  <dcterms:modified xsi:type="dcterms:W3CDTF">2026-05-19T05:16:19Z</dcterms:modified>
</cp:coreProperties>
</file>